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江西省2020年度充电基础设施补贴项目表" sheetId="1" r:id="rId1"/>
  </sheets>
  <definedNames>
    <definedName name="_xlnm._FilterDatabase" localSheetId="0" hidden="1">江西省2020年度充电基础设施补贴项目表!$A$2:$S$78</definedName>
  </definedNames>
  <calcPr calcId="144525"/>
</workbook>
</file>

<file path=xl/sharedStrings.xml><?xml version="1.0" encoding="utf-8"?>
<sst xmlns="http://schemas.openxmlformats.org/spreadsheetml/2006/main" count="223" uniqueCount="93">
  <si>
    <t>江西省2020年度充电基础设施补贴项目补充公示表</t>
  </si>
  <si>
    <t>单位：千瓦、个、万元、万度</t>
  </si>
  <si>
    <t>序号</t>
  </si>
  <si>
    <t>设区市</t>
  </si>
  <si>
    <t>县（市、
区）</t>
  </si>
  <si>
    <t>所属
企业</t>
  </si>
  <si>
    <t>项目名称</t>
  </si>
  <si>
    <t>备案时间</t>
  </si>
  <si>
    <t>站点名称</t>
  </si>
  <si>
    <t>站点  性质</t>
  </si>
  <si>
    <t>投运时间（年、月）</t>
  </si>
  <si>
    <t>建设补贴</t>
  </si>
  <si>
    <t>运营补贴</t>
  </si>
  <si>
    <t>补贴总额579.9562</t>
  </si>
  <si>
    <t>分企业补贴总额579.9652</t>
  </si>
  <si>
    <t>备注</t>
  </si>
  <si>
    <t>交、直流电充电桩</t>
  </si>
  <si>
    <t xml:space="preserve">单桩功率
</t>
  </si>
  <si>
    <t>补贴金额579.78</t>
  </si>
  <si>
    <t>补贴金额0.1852</t>
  </si>
  <si>
    <t>南昌市</t>
  </si>
  <si>
    <t>新建区</t>
  </si>
  <si>
    <t>南昌钜牛新能源有限公司</t>
  </si>
  <si>
    <t>南昌市子实路社会停车场充电站项目</t>
  </si>
  <si>
    <t>南昌市子实路社会停车场充电站</t>
  </si>
  <si>
    <t>公用</t>
  </si>
  <si>
    <t>直流桩</t>
  </si>
  <si>
    <t>0</t>
  </si>
  <si>
    <t>补贴金额修订</t>
  </si>
  <si>
    <t>青山湖区</t>
  </si>
  <si>
    <t>江西高能物业管理有限公司</t>
  </si>
  <si>
    <t>南昌高能首座（洪都北大道）充电站项目</t>
  </si>
  <si>
    <t>江西美森新能源有限公司</t>
  </si>
  <si>
    <t>青山湖区电动汽车充电站</t>
  </si>
  <si>
    <t>投运时间修订</t>
  </si>
  <si>
    <t>江西圳昌合科技有限公司</t>
  </si>
  <si>
    <t>江西圳昌合科技有限公司南昌市政公用集团总部大楼地面停车场电动汽车充电站</t>
  </si>
  <si>
    <t>公司名称修订</t>
  </si>
  <si>
    <t>红谷滩区</t>
  </si>
  <si>
    <t>南昌世贸元亨（碟子湖大道）充电站项目</t>
  </si>
  <si>
    <t>南昌世贸元亨（碟子湖大道）充电站</t>
  </si>
  <si>
    <t>赣州市</t>
  </si>
  <si>
    <t>章贡区</t>
  </si>
  <si>
    <t>赣州市交投特来电新能源有限责任公司</t>
  </si>
  <si>
    <t>赣州市八镜公园停车场充电项目</t>
  </si>
  <si>
    <t>赣州市八镜公园停车场充电站</t>
  </si>
  <si>
    <t>直流</t>
  </si>
  <si>
    <t>赣州市章贡区智捷停车场电动汽车充电桩项目（二期）</t>
  </si>
  <si>
    <t>智捷停车市民中心充电站、智捷停车蔚蓝半岛充电站、智捷停车体育中心游泳馆充电站</t>
  </si>
  <si>
    <t>交流</t>
  </si>
  <si>
    <t>南康区</t>
  </si>
  <si>
    <t>赣州日普升能源科技有限公司</t>
  </si>
  <si>
    <t>赣州市南康区唐江镇派出所电动汽车充电桩建设项目</t>
  </si>
  <si>
    <t>赣州市南康区唐江镇派出所</t>
  </si>
  <si>
    <t>龙南市</t>
  </si>
  <si>
    <t>赣州市龙南县第一人民医院停车场电动汽车充电桩项目</t>
  </si>
  <si>
    <t>龙南县第一人民医院停车场充电站</t>
  </si>
  <si>
    <t>寻乌县</t>
  </si>
  <si>
    <t>赣州中安电力发展有限公司</t>
  </si>
  <si>
    <t>赣州中安电力发展有限公司寻乌县新能源汽车充电基础投施设项目</t>
  </si>
  <si>
    <t>寻乌县广寻现代物流</t>
  </si>
  <si>
    <t>充电电量修订</t>
  </si>
  <si>
    <t>寻乌县人民医院</t>
  </si>
  <si>
    <t>寻乌县项山乡人民政府</t>
  </si>
  <si>
    <t>寻乌县澄江镇人民政府</t>
  </si>
  <si>
    <t>寻乌县罗珊乡人民政府</t>
  </si>
  <si>
    <t>寻乌县水源乡人民政府</t>
  </si>
  <si>
    <t>寻乌县三标乡人民政府</t>
  </si>
  <si>
    <t>寻乌县桂竹帽镇人民政府</t>
  </si>
  <si>
    <t>寻乌县丹溪乡人民政府</t>
  </si>
  <si>
    <t>寻乌县丹溪小学</t>
  </si>
  <si>
    <t>寻乌县龙廷乡人民政府</t>
  </si>
  <si>
    <t>寻乌县石崆寨旅游景区</t>
  </si>
  <si>
    <t>寻乌县晨光镇文化广场</t>
  </si>
  <si>
    <t>寻乌县黄岗山公园</t>
  </si>
  <si>
    <t>寻乌县吉潭镇人民政府</t>
  </si>
  <si>
    <t>寻乌县菖蒲乡人民政府</t>
  </si>
  <si>
    <t>寻乌县行管委服务中心</t>
  </si>
  <si>
    <t>寻乌县中山街停车场</t>
  </si>
  <si>
    <t>寻乌县中医院</t>
  </si>
  <si>
    <t>寻乌县第三中学北侧停车场</t>
  </si>
  <si>
    <t>寻乌产业孵化示范基地</t>
  </si>
  <si>
    <t>寻乌县工业园区管委会</t>
  </si>
  <si>
    <t>寻乌县岳家庄大道停车场</t>
  </si>
  <si>
    <t>寻乌县幸福小镇</t>
  </si>
  <si>
    <t>寻乌镇体育中心东侧停车场</t>
  </si>
  <si>
    <t>寻乌县中等职业技术学校</t>
  </si>
  <si>
    <t>寻乌县水角楼停车楼</t>
  </si>
  <si>
    <t>寻乌县祥光书香华府</t>
  </si>
  <si>
    <t>寻乌县青龙岩风景旅游区</t>
  </si>
  <si>
    <t>寻乌县南桥镇人民政府</t>
  </si>
  <si>
    <t>寻乌县留车村村委</t>
  </si>
  <si>
    <t>寻乌县留车镇人民政府</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</si>
</sst>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yyyy&quot;年&quot;m&quot;月&quot;;@"/>
    <numFmt numFmtId="178" formatCode="0.0000_ "/>
    <numFmt numFmtId="179" formatCode="0.0_ "/>
    <numFmt numFmtId="180" formatCode="0.00_ "/>
  </numFmts>
  <fonts count="31">
    <font>
      <sz val="11"/>
      <color theme="1"/>
      <name val="宋体"/>
      <charset val="134"/>
      <scheme val="minor"/>
    </font>
    <font>
      <sz val="14"/>
      <color theme="1"/>
      <name val="仿宋_GB2312"/>
      <charset val="134"/>
    </font>
    <font>
      <sz val="14"/>
      <name val="仿宋_GB2312"/>
      <charset val="134"/>
    </font>
    <font>
      <sz val="28"/>
      <name val="方正小标宋简体"/>
      <charset val="0"/>
    </font>
    <font>
      <sz val="28"/>
      <name val="方正小标宋简体"/>
      <charset val="134"/>
    </font>
    <font>
      <b/>
      <sz val="14"/>
      <name val="楷体_GB2312"/>
      <charset val="0"/>
    </font>
    <font>
      <b/>
      <sz val="14"/>
      <name val="楷体_GB2312"/>
      <charset val="134"/>
    </font>
    <font>
      <sz val="14"/>
      <name val="黑体"/>
      <charset val="0"/>
    </font>
    <font>
      <sz val="14"/>
      <name val="黑体"/>
      <charset val="134"/>
    </font>
    <font>
      <sz val="14"/>
      <name val="仿宋_GB2312"/>
      <charset val="0"/>
    </font>
    <font>
      <sz val="14"/>
      <color theme="1"/>
      <name val="仿宋_GB2312"/>
      <charset val="0"/>
    </font>
    <font>
      <sz val="11"/>
      <color theme="1"/>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21"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3" borderId="9" applyNumberFormat="0" applyFont="0" applyAlignment="0" applyProtection="0">
      <alignment vertical="center"/>
    </xf>
    <xf numFmtId="0" fontId="13" fillId="17"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3" applyNumberFormat="0" applyFill="0" applyAlignment="0" applyProtection="0">
      <alignment vertical="center"/>
    </xf>
    <xf numFmtId="0" fontId="14" fillId="0" borderId="3" applyNumberFormat="0" applyFill="0" applyAlignment="0" applyProtection="0">
      <alignment vertical="center"/>
    </xf>
    <xf numFmtId="0" fontId="13" fillId="22" borderId="0" applyNumberFormat="0" applyBorder="0" applyAlignment="0" applyProtection="0">
      <alignment vertical="center"/>
    </xf>
    <xf numFmtId="0" fontId="18" fillId="0" borderId="5" applyNumberFormat="0" applyFill="0" applyAlignment="0" applyProtection="0">
      <alignment vertical="center"/>
    </xf>
    <xf numFmtId="0" fontId="13" fillId="3" borderId="0" applyNumberFormat="0" applyBorder="0" applyAlignment="0" applyProtection="0">
      <alignment vertical="center"/>
    </xf>
    <xf numFmtId="0" fontId="25" fillId="14" borderId="7" applyNumberFormat="0" applyAlignment="0" applyProtection="0">
      <alignment vertical="center"/>
    </xf>
    <xf numFmtId="0" fontId="22" fillId="14" borderId="6" applyNumberFormat="0" applyAlignment="0" applyProtection="0">
      <alignment vertical="center"/>
    </xf>
    <xf numFmtId="0" fontId="26" fillId="21" borderId="8" applyNumberFormat="0" applyAlignment="0" applyProtection="0">
      <alignment vertical="center"/>
    </xf>
    <xf numFmtId="0" fontId="11" fillId="20" borderId="0" applyNumberFormat="0" applyBorder="0" applyAlignment="0" applyProtection="0">
      <alignment vertical="center"/>
    </xf>
    <xf numFmtId="0" fontId="13" fillId="10" borderId="0" applyNumberFormat="0" applyBorder="0" applyAlignment="0" applyProtection="0">
      <alignment vertical="center"/>
    </xf>
    <xf numFmtId="0" fontId="12" fillId="0" borderId="2" applyNumberFormat="0" applyFill="0" applyAlignment="0" applyProtection="0">
      <alignment vertical="center"/>
    </xf>
    <xf numFmtId="0" fontId="17" fillId="0" borderId="4" applyNumberFormat="0" applyFill="0" applyAlignment="0" applyProtection="0">
      <alignment vertical="center"/>
    </xf>
    <xf numFmtId="0" fontId="28" fillId="27" borderId="0" applyNumberFormat="0" applyBorder="0" applyAlignment="0" applyProtection="0">
      <alignment vertical="center"/>
    </xf>
    <xf numFmtId="0" fontId="29" fillId="32" borderId="0" applyNumberFormat="0" applyBorder="0" applyAlignment="0" applyProtection="0">
      <alignment vertical="center"/>
    </xf>
    <xf numFmtId="0" fontId="11" fillId="9" borderId="0" applyNumberFormat="0" applyBorder="0" applyAlignment="0" applyProtection="0">
      <alignment vertical="center"/>
    </xf>
    <xf numFmtId="0" fontId="13" fillId="8"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1" fillId="2"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3" fillId="7" borderId="0" applyNumberFormat="0" applyBorder="0" applyAlignment="0" applyProtection="0">
      <alignment vertical="center"/>
    </xf>
    <xf numFmtId="0" fontId="0" fillId="0" borderId="0">
      <alignment vertical="center"/>
    </xf>
    <xf numFmtId="0" fontId="11" fillId="13" borderId="0" applyNumberFormat="0" applyBorder="0" applyAlignment="0" applyProtection="0">
      <alignment vertical="center"/>
    </xf>
    <xf numFmtId="0" fontId="13" fillId="5" borderId="0" applyNumberFormat="0" applyBorder="0" applyAlignment="0" applyProtection="0">
      <alignment vertical="center"/>
    </xf>
    <xf numFmtId="0" fontId="13" fillId="16" borderId="0" applyNumberFormat="0" applyBorder="0" applyAlignment="0" applyProtection="0">
      <alignment vertical="center"/>
    </xf>
    <xf numFmtId="0" fontId="11" fillId="19"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xf numFmtId="0" fontId="0" fillId="0" borderId="0" applyBorder="0">
      <alignment vertical="center"/>
    </xf>
    <xf numFmtId="0" fontId="30" fillId="0" borderId="0">
      <alignment vertical="center"/>
    </xf>
  </cellStyleXfs>
  <cellXfs count="6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177" fontId="1" fillId="0" borderId="0" xfId="0" applyNumberFormat="1" applyFont="1" applyFill="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57"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6" fillId="0" borderId="1" xfId="0" applyFont="1" applyFill="1" applyBorder="1" applyAlignment="1">
      <alignment horizontal="right" vertical="center"/>
    </xf>
    <xf numFmtId="177" fontId="6" fillId="0" borderId="1" xfId="0" applyNumberFormat="1"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6" fontId="6" fillId="0" borderId="1" xfId="0" applyNumberFormat="1" applyFont="1" applyFill="1" applyBorder="1" applyAlignment="1">
      <alignment horizontal="right" vertical="center"/>
    </xf>
    <xf numFmtId="49" fontId="6" fillId="0" borderId="1" xfId="0" applyNumberFormat="1" applyFont="1" applyFill="1" applyBorder="1" applyAlignment="1">
      <alignment horizontal="right" vertical="center"/>
    </xf>
    <xf numFmtId="178" fontId="6" fillId="0" borderId="1" xfId="0" applyNumberFormat="1" applyFont="1" applyFill="1" applyBorder="1" applyAlignment="1">
      <alignment horizontal="right" vertical="center"/>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57"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8" fontId="9" fillId="0" borderId="0" xfId="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8"/>
  <sheetViews>
    <sheetView tabSelected="1" zoomScale="70" zoomScaleNormal="70" workbookViewId="0">
      <pane ySplit="1" topLeftCell="A2" activePane="bottomLeft" state="frozen"/>
      <selection/>
      <selection pane="bottomLeft" activeCell="U1" sqref="U$1:AD$1048576"/>
    </sheetView>
  </sheetViews>
  <sheetFormatPr defaultColWidth="9" defaultRowHeight="18.75"/>
  <cols>
    <col min="1" max="3" width="9" style="2"/>
    <col min="4" max="4" width="15.6916666666667" style="2" customWidth="1"/>
    <col min="5" max="5" width="26.9333333333333" style="2" customWidth="1"/>
    <col min="6" max="6" width="19.4416666666667" style="3" customWidth="1"/>
    <col min="7" max="7" width="20.55" style="2" customWidth="1"/>
    <col min="8" max="8" width="9" style="2"/>
    <col min="9" max="9" width="15" style="2" customWidth="1"/>
    <col min="10" max="10" width="16.9416666666667" style="4" customWidth="1"/>
    <col min="11" max="11" width="12.6333333333333" style="5" customWidth="1"/>
    <col min="12" max="12" width="13.6333333333333" style="6"/>
    <col min="13" max="13" width="13.6333333333333" style="7"/>
    <col min="14" max="14" width="12.1833333333333" style="8"/>
    <col min="15" max="15" width="16.4583333333333" style="9"/>
    <col min="16" max="17" width="13.6333333333333" style="9"/>
    <col min="18" max="18" width="34.525" style="9" customWidth="1"/>
    <col min="19" max="19" width="9" style="2"/>
  </cols>
  <sheetData>
    <row r="1" s="1" customFormat="1" spans="1:19">
      <c r="A1" s="10"/>
      <c r="B1" s="11"/>
      <c r="C1" s="12"/>
      <c r="D1" s="13"/>
      <c r="E1" s="14"/>
      <c r="F1" s="15"/>
      <c r="G1" s="15"/>
      <c r="H1" s="13"/>
      <c r="I1" s="15"/>
      <c r="J1" s="11"/>
      <c r="K1" s="39"/>
      <c r="L1" s="39"/>
      <c r="M1" s="39"/>
      <c r="N1" s="40"/>
      <c r="O1" s="41"/>
      <c r="P1" s="41"/>
      <c r="Q1" s="68"/>
      <c r="R1" s="68"/>
      <c r="S1" s="10"/>
    </row>
    <row r="2" s="1" customFormat="1" ht="36.75" spans="1:19">
      <c r="A2" s="16" t="s">
        <v>0</v>
      </c>
      <c r="B2" s="17"/>
      <c r="C2" s="17"/>
      <c r="D2" s="17"/>
      <c r="E2" s="17"/>
      <c r="F2" s="18"/>
      <c r="G2" s="17"/>
      <c r="H2" s="17"/>
      <c r="I2" s="17"/>
      <c r="J2" s="17"/>
      <c r="K2" s="42"/>
      <c r="L2" s="43"/>
      <c r="M2" s="44"/>
      <c r="N2" s="43"/>
      <c r="O2" s="44"/>
      <c r="P2" s="44"/>
      <c r="Q2" s="44"/>
      <c r="R2" s="44"/>
      <c r="S2" s="17"/>
    </row>
    <row r="3" s="1" customFormat="1" spans="1:19">
      <c r="A3" s="19" t="s">
        <v>1</v>
      </c>
      <c r="B3" s="20"/>
      <c r="C3" s="20"/>
      <c r="D3" s="20"/>
      <c r="E3" s="20"/>
      <c r="F3" s="21"/>
      <c r="G3" s="20"/>
      <c r="H3" s="20"/>
      <c r="I3" s="20"/>
      <c r="J3" s="20"/>
      <c r="K3" s="45"/>
      <c r="L3" s="46"/>
      <c r="M3" s="47"/>
      <c r="N3" s="46"/>
      <c r="O3" s="47"/>
      <c r="P3" s="47"/>
      <c r="Q3" s="47"/>
      <c r="R3" s="47"/>
      <c r="S3" s="20"/>
    </row>
    <row r="4" s="1" customFormat="1" spans="1:19">
      <c r="A4" s="22" t="s">
        <v>2</v>
      </c>
      <c r="B4" s="22" t="s">
        <v>3</v>
      </c>
      <c r="C4" s="23" t="s">
        <v>4</v>
      </c>
      <c r="D4" s="23" t="s">
        <v>5</v>
      </c>
      <c r="E4" s="22" t="s">
        <v>6</v>
      </c>
      <c r="F4" s="24" t="s">
        <v>7</v>
      </c>
      <c r="G4" s="22" t="s">
        <v>8</v>
      </c>
      <c r="H4" s="23" t="s">
        <v>9</v>
      </c>
      <c r="I4" s="48" t="s">
        <v>10</v>
      </c>
      <c r="J4" s="23" t="s">
        <v>11</v>
      </c>
      <c r="K4" s="49"/>
      <c r="L4" s="50"/>
      <c r="M4" s="51"/>
      <c r="N4" s="50" t="s">
        <v>12</v>
      </c>
      <c r="O4" s="51"/>
      <c r="P4" s="51"/>
      <c r="Q4" s="51" t="s">
        <v>13</v>
      </c>
      <c r="R4" s="51" t="s">
        <v>14</v>
      </c>
      <c r="S4" s="23" t="s">
        <v>15</v>
      </c>
    </row>
    <row r="5" s="1" customFormat="1" ht="37.5" spans="1:19">
      <c r="A5" s="22"/>
      <c r="B5" s="22"/>
      <c r="C5" s="22"/>
      <c r="D5" s="22"/>
      <c r="E5" s="22"/>
      <c r="F5" s="24"/>
      <c r="G5" s="25"/>
      <c r="H5" s="23"/>
      <c r="I5" s="48"/>
      <c r="J5" s="23" t="s">
        <v>16</v>
      </c>
      <c r="K5" s="51" t="s">
        <v>17</v>
      </c>
      <c r="L5" s="50" t="str">
        <f>"数量："&amp;SUBTOTAL(109,L6:L78)</f>
        <v>数量：393</v>
      </c>
      <c r="M5" s="51" t="s">
        <v>18</v>
      </c>
      <c r="N5" s="50" t="str">
        <f>"充电发票数量："&amp;SUBTOTAL(109,N6:N78)</f>
        <v>充电发票数量：4</v>
      </c>
      <c r="O5" s="51" t="str">
        <f>"充电电量："&amp;SUBTOTAL(109,O6:O78)</f>
        <v>充电电量：0.7407195</v>
      </c>
      <c r="P5" s="51" t="s">
        <v>19</v>
      </c>
      <c r="Q5" s="51"/>
      <c r="R5" s="51"/>
      <c r="S5" s="23"/>
    </row>
    <row r="6" s="1" customFormat="1" ht="56.25" spans="1:19">
      <c r="A6" s="26">
        <v>1</v>
      </c>
      <c r="B6" s="26" t="s">
        <v>20</v>
      </c>
      <c r="C6" s="26" t="s">
        <v>21</v>
      </c>
      <c r="D6" s="26" t="s">
        <v>22</v>
      </c>
      <c r="E6" s="26" t="s">
        <v>23</v>
      </c>
      <c r="F6" s="27">
        <v>44075</v>
      </c>
      <c r="G6" s="26" t="s">
        <v>24</v>
      </c>
      <c r="H6" s="26" t="s">
        <v>25</v>
      </c>
      <c r="I6" s="36">
        <v>44166</v>
      </c>
      <c r="J6" s="26" t="s">
        <v>26</v>
      </c>
      <c r="K6" s="52">
        <v>66.66</v>
      </c>
      <c r="L6" s="53">
        <v>24</v>
      </c>
      <c r="M6" s="54">
        <v>64</v>
      </c>
      <c r="N6" s="55" t="s">
        <v>27</v>
      </c>
      <c r="O6" s="56">
        <v>0</v>
      </c>
      <c r="P6" s="56">
        <v>0</v>
      </c>
      <c r="Q6" s="54">
        <f>M6+P6</f>
        <v>64</v>
      </c>
      <c r="R6" s="56">
        <f>N6+Q6</f>
        <v>64</v>
      </c>
      <c r="S6" s="26" t="s">
        <v>28</v>
      </c>
    </row>
    <row r="7" s="1" customFormat="1" ht="59" customHeight="1" spans="1:19">
      <c r="A7" s="26">
        <v>2</v>
      </c>
      <c r="B7" s="26"/>
      <c r="C7" s="26" t="s">
        <v>29</v>
      </c>
      <c r="D7" s="26" t="s">
        <v>30</v>
      </c>
      <c r="E7" s="26" t="s">
        <v>31</v>
      </c>
      <c r="F7" s="28">
        <v>44095</v>
      </c>
      <c r="G7" s="26" t="s">
        <v>31</v>
      </c>
      <c r="H7" s="26" t="s">
        <v>25</v>
      </c>
      <c r="I7" s="57">
        <v>44136</v>
      </c>
      <c r="J7" s="26" t="s">
        <v>26</v>
      </c>
      <c r="K7" s="58">
        <v>66.6</v>
      </c>
      <c r="L7" s="59">
        <v>6</v>
      </c>
      <c r="M7" s="60">
        <v>16</v>
      </c>
      <c r="N7" s="55" t="s">
        <v>27</v>
      </c>
      <c r="O7" s="56">
        <v>0</v>
      </c>
      <c r="P7" s="56">
        <v>0</v>
      </c>
      <c r="Q7" s="54">
        <f>M7+P7</f>
        <v>16</v>
      </c>
      <c r="R7" s="56">
        <f>N7+Q7</f>
        <v>16</v>
      </c>
      <c r="S7" s="26" t="s">
        <v>28</v>
      </c>
    </row>
    <row r="8" s="1" customFormat="1" ht="59" customHeight="1" spans="1:19">
      <c r="A8" s="26">
        <v>3</v>
      </c>
      <c r="B8" s="26"/>
      <c r="C8" s="26"/>
      <c r="D8" s="29" t="s">
        <v>32</v>
      </c>
      <c r="E8" s="30" t="s">
        <v>33</v>
      </c>
      <c r="F8" s="31">
        <v>43770</v>
      </c>
      <c r="G8" s="30" t="s">
        <v>33</v>
      </c>
      <c r="H8" s="30" t="s">
        <v>25</v>
      </c>
      <c r="I8" s="31">
        <v>44105</v>
      </c>
      <c r="J8" s="30" t="s">
        <v>26</v>
      </c>
      <c r="K8" s="30">
        <v>120</v>
      </c>
      <c r="L8" s="30">
        <v>10</v>
      </c>
      <c r="M8" s="61">
        <v>48</v>
      </c>
      <c r="N8" s="55" t="s">
        <v>27</v>
      </c>
      <c r="O8" s="56">
        <v>0</v>
      </c>
      <c r="P8" s="56">
        <v>0</v>
      </c>
      <c r="Q8" s="54">
        <v>48</v>
      </c>
      <c r="R8" s="56">
        <v>48</v>
      </c>
      <c r="S8" s="34" t="s">
        <v>34</v>
      </c>
    </row>
    <row r="9" s="1" customFormat="1" ht="42" customHeight="1" spans="1:19">
      <c r="A9" s="26">
        <v>4</v>
      </c>
      <c r="B9" s="26"/>
      <c r="C9" s="26"/>
      <c r="D9" s="26" t="s">
        <v>35</v>
      </c>
      <c r="E9" s="26" t="s">
        <v>36</v>
      </c>
      <c r="F9" s="32">
        <v>44010</v>
      </c>
      <c r="G9" s="26" t="s">
        <v>36</v>
      </c>
      <c r="H9" s="26" t="s">
        <v>25</v>
      </c>
      <c r="I9" s="57">
        <v>44136</v>
      </c>
      <c r="J9" s="62" t="s">
        <v>26</v>
      </c>
      <c r="K9" s="63">
        <v>120</v>
      </c>
      <c r="L9" s="55">
        <v>3</v>
      </c>
      <c r="M9" s="54">
        <f>L9*K9*0.04</f>
        <v>14.4</v>
      </c>
      <c r="N9" s="55">
        <v>2</v>
      </c>
      <c r="O9" s="56">
        <v>0.51</v>
      </c>
      <c r="P9" s="56">
        <v>0.1275</v>
      </c>
      <c r="Q9" s="54">
        <f>M9+P9</f>
        <v>14.5275</v>
      </c>
      <c r="R9" s="56">
        <v>14.5275</v>
      </c>
      <c r="S9" s="34" t="s">
        <v>37</v>
      </c>
    </row>
    <row r="10" s="1" customFormat="1" ht="56.25" spans="1:19">
      <c r="A10" s="26">
        <v>5</v>
      </c>
      <c r="B10" s="26"/>
      <c r="C10" s="29" t="s">
        <v>38</v>
      </c>
      <c r="D10" s="29" t="s">
        <v>30</v>
      </c>
      <c r="E10" s="26" t="s">
        <v>39</v>
      </c>
      <c r="F10" s="28">
        <v>44075</v>
      </c>
      <c r="G10" s="26" t="s">
        <v>40</v>
      </c>
      <c r="H10" s="26" t="s">
        <v>25</v>
      </c>
      <c r="I10" s="57">
        <v>44166</v>
      </c>
      <c r="J10" s="62" t="s">
        <v>26</v>
      </c>
      <c r="K10" s="58">
        <v>66.7</v>
      </c>
      <c r="L10" s="59">
        <v>6</v>
      </c>
      <c r="M10" s="54">
        <v>16</v>
      </c>
      <c r="N10" s="55" t="s">
        <v>27</v>
      </c>
      <c r="O10" s="56">
        <v>0</v>
      </c>
      <c r="P10" s="56">
        <v>0</v>
      </c>
      <c r="Q10" s="54">
        <f>M10+P10</f>
        <v>16</v>
      </c>
      <c r="R10" s="56">
        <v>16</v>
      </c>
      <c r="S10" s="34" t="s">
        <v>28</v>
      </c>
    </row>
    <row r="11" s="1" customFormat="1" ht="37.5" spans="1:19">
      <c r="A11" s="26">
        <v>6</v>
      </c>
      <c r="B11" s="33" t="s">
        <v>41</v>
      </c>
      <c r="C11" s="34" t="s">
        <v>42</v>
      </c>
      <c r="D11" s="34" t="s">
        <v>43</v>
      </c>
      <c r="E11" s="35" t="s">
        <v>44</v>
      </c>
      <c r="F11" s="36">
        <v>44147</v>
      </c>
      <c r="G11" s="34" t="s">
        <v>45</v>
      </c>
      <c r="H11" s="35" t="s">
        <v>25</v>
      </c>
      <c r="I11" s="27">
        <v>44194</v>
      </c>
      <c r="J11" s="35" t="s">
        <v>46</v>
      </c>
      <c r="K11" s="34">
        <v>30</v>
      </c>
      <c r="L11" s="34">
        <v>20</v>
      </c>
      <c r="M11" s="64">
        <v>24</v>
      </c>
      <c r="N11" s="53" t="s">
        <v>27</v>
      </c>
      <c r="O11" s="65">
        <v>0</v>
      </c>
      <c r="P11" s="65">
        <v>0</v>
      </c>
      <c r="Q11" s="54">
        <v>24</v>
      </c>
      <c r="R11" s="56">
        <f>Q11+Q12+Q13</f>
        <v>50.18</v>
      </c>
      <c r="S11" s="34" t="s">
        <v>34</v>
      </c>
    </row>
    <row r="12" s="1" customFormat="1" ht="41" customHeight="1" spans="1:19">
      <c r="A12" s="26">
        <v>7</v>
      </c>
      <c r="B12" s="33"/>
      <c r="C12" s="34"/>
      <c r="D12" s="34"/>
      <c r="E12" s="35" t="s">
        <v>47</v>
      </c>
      <c r="F12" s="37">
        <v>44144</v>
      </c>
      <c r="G12" s="34" t="s">
        <v>48</v>
      </c>
      <c r="H12" s="35" t="s">
        <v>25</v>
      </c>
      <c r="I12" s="66">
        <v>44185</v>
      </c>
      <c r="J12" s="35" t="s">
        <v>49</v>
      </c>
      <c r="K12" s="34">
        <v>7</v>
      </c>
      <c r="L12" s="34">
        <v>37</v>
      </c>
      <c r="M12" s="64">
        <v>5.18</v>
      </c>
      <c r="N12" s="53" t="s">
        <v>27</v>
      </c>
      <c r="O12" s="65">
        <v>0</v>
      </c>
      <c r="P12" s="65">
        <v>0</v>
      </c>
      <c r="Q12" s="54">
        <v>5.18</v>
      </c>
      <c r="R12" s="56"/>
      <c r="S12" s="34" t="s">
        <v>34</v>
      </c>
    </row>
    <row r="13" s="1" customFormat="1" ht="41" customHeight="1" spans="1:19">
      <c r="A13" s="26">
        <v>8</v>
      </c>
      <c r="B13" s="33"/>
      <c r="C13" s="34"/>
      <c r="D13" s="34"/>
      <c r="E13" s="35"/>
      <c r="F13" s="37"/>
      <c r="G13" s="34"/>
      <c r="H13" s="35"/>
      <c r="I13" s="66"/>
      <c r="J13" s="35" t="s">
        <v>46</v>
      </c>
      <c r="K13" s="34">
        <v>26.25</v>
      </c>
      <c r="L13" s="34">
        <v>20</v>
      </c>
      <c r="M13" s="64">
        <v>21</v>
      </c>
      <c r="N13" s="53" t="s">
        <v>27</v>
      </c>
      <c r="O13" s="65">
        <v>0</v>
      </c>
      <c r="P13" s="65">
        <v>0</v>
      </c>
      <c r="Q13" s="54">
        <v>21</v>
      </c>
      <c r="R13" s="56"/>
      <c r="S13" s="34"/>
    </row>
    <row r="14" s="1" customFormat="1" ht="41" customHeight="1" spans="1:19">
      <c r="A14" s="26">
        <v>9</v>
      </c>
      <c r="B14" s="33"/>
      <c r="C14" s="34" t="s">
        <v>50</v>
      </c>
      <c r="D14" s="38" t="s">
        <v>51</v>
      </c>
      <c r="E14" s="34" t="s">
        <v>52</v>
      </c>
      <c r="F14" s="27">
        <v>44193</v>
      </c>
      <c r="G14" s="34" t="s">
        <v>53</v>
      </c>
      <c r="H14" s="34" t="s">
        <v>25</v>
      </c>
      <c r="I14" s="36">
        <v>44196</v>
      </c>
      <c r="J14" s="34" t="s">
        <v>49</v>
      </c>
      <c r="K14" s="67">
        <v>7</v>
      </c>
      <c r="L14" s="53">
        <v>2</v>
      </c>
      <c r="M14" s="64">
        <v>0.28</v>
      </c>
      <c r="N14" s="53" t="s">
        <v>27</v>
      </c>
      <c r="O14" s="65">
        <v>0</v>
      </c>
      <c r="P14" s="65">
        <v>0</v>
      </c>
      <c r="Q14" s="54">
        <v>0.28</v>
      </c>
      <c r="R14" s="56">
        <f>SUM(Q14:Q15)</f>
        <v>3.48</v>
      </c>
      <c r="S14" s="34" t="s">
        <v>34</v>
      </c>
    </row>
    <row r="15" s="1" customFormat="1" ht="52" customHeight="1" spans="1:19">
      <c r="A15" s="26">
        <v>10</v>
      </c>
      <c r="B15" s="33"/>
      <c r="C15" s="34"/>
      <c r="D15" s="38"/>
      <c r="E15" s="34"/>
      <c r="F15" s="27"/>
      <c r="G15" s="34"/>
      <c r="H15" s="34"/>
      <c r="I15" s="36"/>
      <c r="J15" s="34" t="s">
        <v>46</v>
      </c>
      <c r="K15" s="67">
        <v>80</v>
      </c>
      <c r="L15" s="53">
        <v>1</v>
      </c>
      <c r="M15" s="64">
        <v>3.2</v>
      </c>
      <c r="N15" s="53" t="s">
        <v>27</v>
      </c>
      <c r="O15" s="65">
        <v>0</v>
      </c>
      <c r="P15" s="65">
        <v>0</v>
      </c>
      <c r="Q15" s="54">
        <v>3.2</v>
      </c>
      <c r="R15" s="56"/>
      <c r="S15" s="34"/>
    </row>
    <row r="16" s="1" customFormat="1" ht="75" spans="1:19">
      <c r="A16" s="26">
        <v>11</v>
      </c>
      <c r="B16" s="33"/>
      <c r="C16" s="34" t="s">
        <v>54</v>
      </c>
      <c r="D16" s="34" t="s">
        <v>43</v>
      </c>
      <c r="E16" s="34" t="s">
        <v>55</v>
      </c>
      <c r="F16" s="27">
        <v>43840</v>
      </c>
      <c r="G16" s="34" t="s">
        <v>56</v>
      </c>
      <c r="H16" s="34" t="s">
        <v>25</v>
      </c>
      <c r="I16" s="27">
        <v>44146</v>
      </c>
      <c r="J16" s="34" t="s">
        <v>46</v>
      </c>
      <c r="K16" s="67">
        <v>48</v>
      </c>
      <c r="L16" s="53">
        <v>15</v>
      </c>
      <c r="M16" s="64">
        <v>28.8</v>
      </c>
      <c r="N16" s="53" t="s">
        <v>27</v>
      </c>
      <c r="O16" s="65">
        <v>0</v>
      </c>
      <c r="P16" s="65">
        <v>0</v>
      </c>
      <c r="Q16" s="54">
        <v>28.8</v>
      </c>
      <c r="R16" s="56">
        <v>28.8</v>
      </c>
      <c r="S16" s="34" t="s">
        <v>34</v>
      </c>
    </row>
    <row r="17" s="1" customFormat="1" spans="1:19">
      <c r="A17" s="26">
        <v>12</v>
      </c>
      <c r="B17" s="33"/>
      <c r="C17" s="34" t="s">
        <v>57</v>
      </c>
      <c r="D17" s="34" t="s">
        <v>58</v>
      </c>
      <c r="E17" s="34" t="s">
        <v>59</v>
      </c>
      <c r="F17" s="27">
        <v>44144</v>
      </c>
      <c r="G17" s="34" t="s">
        <v>60</v>
      </c>
      <c r="H17" s="34" t="s">
        <v>25</v>
      </c>
      <c r="I17" s="36">
        <v>44166</v>
      </c>
      <c r="J17" s="34" t="s">
        <v>49</v>
      </c>
      <c r="K17" s="67">
        <v>7</v>
      </c>
      <c r="L17" s="53">
        <v>5</v>
      </c>
      <c r="M17" s="64">
        <f>K17*L17*0.02</f>
        <v>0.7</v>
      </c>
      <c r="N17" s="53">
        <v>2</v>
      </c>
      <c r="O17" s="65">
        <v>0.2307195</v>
      </c>
      <c r="P17" s="65">
        <v>0.05768</v>
      </c>
      <c r="Q17" s="54">
        <f t="shared" ref="Q17:Q78" si="0">M17+P17</f>
        <v>0.75768</v>
      </c>
      <c r="R17" s="56">
        <f>SUM(Q17:Q78)</f>
        <v>338.97768</v>
      </c>
      <c r="S17" s="34" t="s">
        <v>61</v>
      </c>
    </row>
    <row r="18" s="1" customFormat="1" spans="1:19">
      <c r="A18" s="26">
        <v>13</v>
      </c>
      <c r="B18" s="33"/>
      <c r="C18" s="34"/>
      <c r="D18" s="34"/>
      <c r="E18" s="34"/>
      <c r="F18" s="27"/>
      <c r="G18" s="34"/>
      <c r="H18" s="34"/>
      <c r="I18" s="36"/>
      <c r="J18" s="34" t="s">
        <v>46</v>
      </c>
      <c r="K18" s="67">
        <v>60</v>
      </c>
      <c r="L18" s="53">
        <v>10</v>
      </c>
      <c r="M18" s="54">
        <f>L18*K18*0.04</f>
        <v>24</v>
      </c>
      <c r="N18" s="53"/>
      <c r="O18" s="65"/>
      <c r="P18" s="65"/>
      <c r="Q18" s="54">
        <f t="shared" si="0"/>
        <v>24</v>
      </c>
      <c r="R18" s="56"/>
      <c r="S18" s="34"/>
    </row>
    <row r="19" s="1" customFormat="1" spans="1:19">
      <c r="A19" s="26">
        <v>14</v>
      </c>
      <c r="B19" s="33"/>
      <c r="C19" s="34"/>
      <c r="D19" s="34"/>
      <c r="E19" s="34"/>
      <c r="F19" s="27"/>
      <c r="G19" s="34" t="s">
        <v>62</v>
      </c>
      <c r="H19" s="34" t="s">
        <v>25</v>
      </c>
      <c r="I19" s="36">
        <v>44167</v>
      </c>
      <c r="J19" s="34" t="s">
        <v>49</v>
      </c>
      <c r="K19" s="67">
        <v>7</v>
      </c>
      <c r="L19" s="53">
        <v>5</v>
      </c>
      <c r="M19" s="64">
        <f>K19*L19*0.02</f>
        <v>0.7</v>
      </c>
      <c r="N19" s="53"/>
      <c r="O19" s="65"/>
      <c r="P19" s="65"/>
      <c r="Q19" s="54">
        <f t="shared" si="0"/>
        <v>0.7</v>
      </c>
      <c r="R19" s="56"/>
      <c r="S19" s="34"/>
    </row>
    <row r="20" s="1" customFormat="1" spans="1:19">
      <c r="A20" s="26">
        <v>15</v>
      </c>
      <c r="B20" s="33"/>
      <c r="C20" s="34"/>
      <c r="D20" s="34"/>
      <c r="E20" s="34"/>
      <c r="F20" s="27"/>
      <c r="G20" s="34"/>
      <c r="H20" s="34"/>
      <c r="I20" s="36"/>
      <c r="J20" s="34" t="s">
        <v>46</v>
      </c>
      <c r="K20" s="67">
        <v>60</v>
      </c>
      <c r="L20" s="53">
        <v>10</v>
      </c>
      <c r="M20" s="54">
        <f>L20*K20*0.04</f>
        <v>24</v>
      </c>
      <c r="N20" s="53"/>
      <c r="O20" s="65"/>
      <c r="P20" s="65"/>
      <c r="Q20" s="54">
        <f t="shared" si="0"/>
        <v>24</v>
      </c>
      <c r="R20" s="56"/>
      <c r="S20" s="34"/>
    </row>
    <row r="21" s="1" customFormat="1" spans="1:19">
      <c r="A21" s="26">
        <v>16</v>
      </c>
      <c r="B21" s="33"/>
      <c r="C21" s="34"/>
      <c r="D21" s="34"/>
      <c r="E21" s="34"/>
      <c r="F21" s="27"/>
      <c r="G21" s="34" t="s">
        <v>63</v>
      </c>
      <c r="H21" s="34" t="s">
        <v>25</v>
      </c>
      <c r="I21" s="36">
        <v>44168</v>
      </c>
      <c r="J21" s="34" t="s">
        <v>49</v>
      </c>
      <c r="K21" s="67">
        <v>7</v>
      </c>
      <c r="L21" s="53">
        <v>4</v>
      </c>
      <c r="M21" s="64">
        <f>K21*L21*0.02</f>
        <v>0.56</v>
      </c>
      <c r="N21" s="53"/>
      <c r="O21" s="65"/>
      <c r="P21" s="65"/>
      <c r="Q21" s="54">
        <f t="shared" si="0"/>
        <v>0.56</v>
      </c>
      <c r="R21" s="56"/>
      <c r="S21" s="34"/>
    </row>
    <row r="22" s="1" customFormat="1" spans="1:19">
      <c r="A22" s="26">
        <v>17</v>
      </c>
      <c r="B22" s="33"/>
      <c r="C22" s="34"/>
      <c r="D22" s="34"/>
      <c r="E22" s="34"/>
      <c r="F22" s="27"/>
      <c r="G22" s="34"/>
      <c r="H22" s="34"/>
      <c r="I22" s="36"/>
      <c r="J22" s="34" t="s">
        <v>46</v>
      </c>
      <c r="K22" s="67">
        <v>60</v>
      </c>
      <c r="L22" s="53">
        <v>1</v>
      </c>
      <c r="M22" s="54">
        <f>L22*K22*0.04</f>
        <v>2.4</v>
      </c>
      <c r="N22" s="53"/>
      <c r="O22" s="65"/>
      <c r="P22" s="65"/>
      <c r="Q22" s="54">
        <f t="shared" si="0"/>
        <v>2.4</v>
      </c>
      <c r="R22" s="56"/>
      <c r="S22" s="34"/>
    </row>
    <row r="23" s="1" customFormat="1" spans="1:19">
      <c r="A23" s="26">
        <v>18</v>
      </c>
      <c r="B23" s="33"/>
      <c r="C23" s="34"/>
      <c r="D23" s="34"/>
      <c r="E23" s="34"/>
      <c r="F23" s="27"/>
      <c r="G23" s="34" t="s">
        <v>64</v>
      </c>
      <c r="H23" s="34" t="s">
        <v>25</v>
      </c>
      <c r="I23" s="36">
        <v>44169</v>
      </c>
      <c r="J23" s="34" t="s">
        <v>49</v>
      </c>
      <c r="K23" s="67">
        <v>7</v>
      </c>
      <c r="L23" s="53">
        <v>5</v>
      </c>
      <c r="M23" s="64">
        <f>K23*L23*0.02</f>
        <v>0.7</v>
      </c>
      <c r="N23" s="53"/>
      <c r="O23" s="65"/>
      <c r="P23" s="65"/>
      <c r="Q23" s="54">
        <f t="shared" si="0"/>
        <v>0.7</v>
      </c>
      <c r="R23" s="56"/>
      <c r="S23" s="34"/>
    </row>
    <row r="24" s="1" customFormat="1" spans="1:19">
      <c r="A24" s="26">
        <v>19</v>
      </c>
      <c r="B24" s="33"/>
      <c r="C24" s="34"/>
      <c r="D24" s="34"/>
      <c r="E24" s="34"/>
      <c r="F24" s="27"/>
      <c r="G24" s="34"/>
      <c r="H24" s="34"/>
      <c r="I24" s="36"/>
      <c r="J24" s="34" t="s">
        <v>46</v>
      </c>
      <c r="K24" s="67">
        <v>60</v>
      </c>
      <c r="L24" s="53">
        <v>2</v>
      </c>
      <c r="M24" s="54">
        <f>L24*K24*0.04</f>
        <v>4.8</v>
      </c>
      <c r="N24" s="53"/>
      <c r="O24" s="65"/>
      <c r="P24" s="65"/>
      <c r="Q24" s="54">
        <f t="shared" si="0"/>
        <v>4.8</v>
      </c>
      <c r="R24" s="56"/>
      <c r="S24" s="34"/>
    </row>
    <row r="25" s="1" customFormat="1" spans="1:19">
      <c r="A25" s="26">
        <v>20</v>
      </c>
      <c r="B25" s="33"/>
      <c r="C25" s="34"/>
      <c r="D25" s="34"/>
      <c r="E25" s="34"/>
      <c r="F25" s="27"/>
      <c r="G25" s="34" t="s">
        <v>65</v>
      </c>
      <c r="H25" s="34" t="s">
        <v>25</v>
      </c>
      <c r="I25" s="36">
        <v>44170</v>
      </c>
      <c r="J25" s="34" t="s">
        <v>49</v>
      </c>
      <c r="K25" s="67">
        <v>7</v>
      </c>
      <c r="L25" s="53">
        <v>4</v>
      </c>
      <c r="M25" s="64">
        <f>K25*L25*0.02</f>
        <v>0.56</v>
      </c>
      <c r="N25" s="53"/>
      <c r="O25" s="65"/>
      <c r="P25" s="65"/>
      <c r="Q25" s="54">
        <f t="shared" si="0"/>
        <v>0.56</v>
      </c>
      <c r="R25" s="56"/>
      <c r="S25" s="34"/>
    </row>
    <row r="26" s="1" customFormat="1" spans="1:19">
      <c r="A26" s="26">
        <v>21</v>
      </c>
      <c r="B26" s="33"/>
      <c r="C26" s="34"/>
      <c r="D26" s="34"/>
      <c r="E26" s="34"/>
      <c r="F26" s="27"/>
      <c r="G26" s="34"/>
      <c r="H26" s="34"/>
      <c r="I26" s="36"/>
      <c r="J26" s="34" t="s">
        <v>46</v>
      </c>
      <c r="K26" s="67">
        <v>60</v>
      </c>
      <c r="L26" s="53">
        <v>1</v>
      </c>
      <c r="M26" s="54">
        <f>L26*K26*0.04</f>
        <v>2.4</v>
      </c>
      <c r="N26" s="53"/>
      <c r="O26" s="65"/>
      <c r="P26" s="65"/>
      <c r="Q26" s="54">
        <f t="shared" si="0"/>
        <v>2.4</v>
      </c>
      <c r="R26" s="56"/>
      <c r="S26" s="34"/>
    </row>
    <row r="27" s="1" customFormat="1" spans="1:19">
      <c r="A27" s="26">
        <v>22</v>
      </c>
      <c r="B27" s="33"/>
      <c r="C27" s="34"/>
      <c r="D27" s="34"/>
      <c r="E27" s="34"/>
      <c r="F27" s="27"/>
      <c r="G27" s="34" t="s">
        <v>66</v>
      </c>
      <c r="H27" s="34" t="s">
        <v>25</v>
      </c>
      <c r="I27" s="36">
        <v>44171</v>
      </c>
      <c r="J27" s="34" t="s">
        <v>49</v>
      </c>
      <c r="K27" s="67">
        <v>7</v>
      </c>
      <c r="L27" s="53">
        <v>4</v>
      </c>
      <c r="M27" s="64">
        <f>K27*L27*0.02</f>
        <v>0.56</v>
      </c>
      <c r="N27" s="53"/>
      <c r="O27" s="65"/>
      <c r="P27" s="65"/>
      <c r="Q27" s="54">
        <f t="shared" si="0"/>
        <v>0.56</v>
      </c>
      <c r="R27" s="56"/>
      <c r="S27" s="34"/>
    </row>
    <row r="28" s="1" customFormat="1" spans="1:19">
      <c r="A28" s="26">
        <v>23</v>
      </c>
      <c r="B28" s="33"/>
      <c r="C28" s="34"/>
      <c r="D28" s="34"/>
      <c r="E28" s="34"/>
      <c r="F28" s="27"/>
      <c r="G28" s="34"/>
      <c r="H28" s="34"/>
      <c r="I28" s="36"/>
      <c r="J28" s="34" t="s">
        <v>46</v>
      </c>
      <c r="K28" s="67">
        <v>60</v>
      </c>
      <c r="L28" s="53">
        <v>1</v>
      </c>
      <c r="M28" s="54">
        <f>L28*K28*0.04</f>
        <v>2.4</v>
      </c>
      <c r="N28" s="53"/>
      <c r="O28" s="65"/>
      <c r="P28" s="65"/>
      <c r="Q28" s="54">
        <f t="shared" si="0"/>
        <v>2.4</v>
      </c>
      <c r="R28" s="56"/>
      <c r="S28" s="34"/>
    </row>
    <row r="29" s="1" customFormat="1" spans="1:19">
      <c r="A29" s="26">
        <v>24</v>
      </c>
      <c r="B29" s="33"/>
      <c r="C29" s="34"/>
      <c r="D29" s="34"/>
      <c r="E29" s="34"/>
      <c r="F29" s="27"/>
      <c r="G29" s="34" t="s">
        <v>67</v>
      </c>
      <c r="H29" s="34" t="s">
        <v>25</v>
      </c>
      <c r="I29" s="36">
        <v>44172</v>
      </c>
      <c r="J29" s="34" t="s">
        <v>49</v>
      </c>
      <c r="K29" s="67">
        <v>7</v>
      </c>
      <c r="L29" s="53">
        <v>4</v>
      </c>
      <c r="M29" s="64">
        <f>K29*L29*0.02</f>
        <v>0.56</v>
      </c>
      <c r="N29" s="53"/>
      <c r="O29" s="65"/>
      <c r="P29" s="65"/>
      <c r="Q29" s="54">
        <f t="shared" si="0"/>
        <v>0.56</v>
      </c>
      <c r="R29" s="56"/>
      <c r="S29" s="34"/>
    </row>
    <row r="30" s="1" customFormat="1" spans="1:19">
      <c r="A30" s="26">
        <v>25</v>
      </c>
      <c r="B30" s="33"/>
      <c r="C30" s="34"/>
      <c r="D30" s="34"/>
      <c r="E30" s="34"/>
      <c r="F30" s="27"/>
      <c r="G30" s="34"/>
      <c r="H30" s="34"/>
      <c r="I30" s="36"/>
      <c r="J30" s="34" t="s">
        <v>46</v>
      </c>
      <c r="K30" s="67">
        <v>60</v>
      </c>
      <c r="L30" s="53">
        <v>1</v>
      </c>
      <c r="M30" s="54">
        <f>L30*K30*0.04</f>
        <v>2.4</v>
      </c>
      <c r="N30" s="53"/>
      <c r="O30" s="65"/>
      <c r="P30" s="65"/>
      <c r="Q30" s="54">
        <f t="shared" si="0"/>
        <v>2.4</v>
      </c>
      <c r="R30" s="56"/>
      <c r="S30" s="34"/>
    </row>
    <row r="31" s="1" customFormat="1" spans="1:19">
      <c r="A31" s="26">
        <v>26</v>
      </c>
      <c r="B31" s="33"/>
      <c r="C31" s="34"/>
      <c r="D31" s="34"/>
      <c r="E31" s="34"/>
      <c r="F31" s="27"/>
      <c r="G31" s="34" t="s">
        <v>68</v>
      </c>
      <c r="H31" s="34" t="s">
        <v>25</v>
      </c>
      <c r="I31" s="36">
        <v>44173</v>
      </c>
      <c r="J31" s="34" t="s">
        <v>49</v>
      </c>
      <c r="K31" s="67">
        <v>7</v>
      </c>
      <c r="L31" s="53">
        <v>4</v>
      </c>
      <c r="M31" s="64">
        <f>K31*L31*0.02</f>
        <v>0.56</v>
      </c>
      <c r="N31" s="53"/>
      <c r="O31" s="65"/>
      <c r="P31" s="65"/>
      <c r="Q31" s="54">
        <f t="shared" si="0"/>
        <v>0.56</v>
      </c>
      <c r="R31" s="56"/>
      <c r="S31" s="34"/>
    </row>
    <row r="32" s="1" customFormat="1" spans="1:19">
      <c r="A32" s="26">
        <v>27</v>
      </c>
      <c r="B32" s="33"/>
      <c r="C32" s="34"/>
      <c r="D32" s="34"/>
      <c r="E32" s="34"/>
      <c r="F32" s="27"/>
      <c r="G32" s="34"/>
      <c r="H32" s="34"/>
      <c r="I32" s="36"/>
      <c r="J32" s="34" t="s">
        <v>46</v>
      </c>
      <c r="K32" s="67">
        <v>60</v>
      </c>
      <c r="L32" s="53">
        <v>1</v>
      </c>
      <c r="M32" s="54">
        <f>L32*K32*0.04</f>
        <v>2.4</v>
      </c>
      <c r="N32" s="53"/>
      <c r="O32" s="65"/>
      <c r="P32" s="65"/>
      <c r="Q32" s="54">
        <f t="shared" si="0"/>
        <v>2.4</v>
      </c>
      <c r="R32" s="56"/>
      <c r="S32" s="34"/>
    </row>
    <row r="33" s="1" customFormat="1" spans="1:19">
      <c r="A33" s="26">
        <v>28</v>
      </c>
      <c r="B33" s="33"/>
      <c r="C33" s="34"/>
      <c r="D33" s="34"/>
      <c r="E33" s="34"/>
      <c r="F33" s="27"/>
      <c r="G33" s="34" t="s">
        <v>69</v>
      </c>
      <c r="H33" s="34" t="s">
        <v>25</v>
      </c>
      <c r="I33" s="36">
        <v>44174</v>
      </c>
      <c r="J33" s="34" t="s">
        <v>49</v>
      </c>
      <c r="K33" s="67">
        <v>7</v>
      </c>
      <c r="L33" s="53">
        <v>4</v>
      </c>
      <c r="M33" s="64">
        <f>K33*L33*0.02</f>
        <v>0.56</v>
      </c>
      <c r="N33" s="53"/>
      <c r="O33" s="65"/>
      <c r="P33" s="65"/>
      <c r="Q33" s="54">
        <f t="shared" si="0"/>
        <v>0.56</v>
      </c>
      <c r="R33" s="56"/>
      <c r="S33" s="34"/>
    </row>
    <row r="34" s="1" customFormat="1" spans="1:19">
      <c r="A34" s="26">
        <v>29</v>
      </c>
      <c r="B34" s="33"/>
      <c r="C34" s="34"/>
      <c r="D34" s="34"/>
      <c r="E34" s="34"/>
      <c r="F34" s="27"/>
      <c r="G34" s="34"/>
      <c r="H34" s="34"/>
      <c r="I34" s="36"/>
      <c r="J34" s="34" t="s">
        <v>46</v>
      </c>
      <c r="K34" s="67">
        <v>60</v>
      </c>
      <c r="L34" s="53">
        <v>1</v>
      </c>
      <c r="M34" s="54">
        <f>L34*K34*0.04</f>
        <v>2.4</v>
      </c>
      <c r="N34" s="53"/>
      <c r="O34" s="65"/>
      <c r="P34" s="65"/>
      <c r="Q34" s="54">
        <f t="shared" si="0"/>
        <v>2.4</v>
      </c>
      <c r="R34" s="56"/>
      <c r="S34" s="34"/>
    </row>
    <row r="35" s="1" customFormat="1" spans="1:19">
      <c r="A35" s="26">
        <v>30</v>
      </c>
      <c r="B35" s="33"/>
      <c r="C35" s="34"/>
      <c r="D35" s="34"/>
      <c r="E35" s="34"/>
      <c r="F35" s="27"/>
      <c r="G35" s="34" t="s">
        <v>70</v>
      </c>
      <c r="H35" s="34" t="s">
        <v>25</v>
      </c>
      <c r="I35" s="36">
        <v>44166</v>
      </c>
      <c r="J35" s="34" t="s">
        <v>49</v>
      </c>
      <c r="K35" s="67">
        <v>7</v>
      </c>
      <c r="L35" s="53">
        <v>2</v>
      </c>
      <c r="M35" s="64">
        <f>K35*L35*0.02</f>
        <v>0.28</v>
      </c>
      <c r="N35" s="53"/>
      <c r="O35" s="65"/>
      <c r="P35" s="65"/>
      <c r="Q35" s="54">
        <f t="shared" si="0"/>
        <v>0.28</v>
      </c>
      <c r="R35" s="56"/>
      <c r="S35" s="34"/>
    </row>
    <row r="36" s="1" customFormat="1" spans="1:19">
      <c r="A36" s="26">
        <v>31</v>
      </c>
      <c r="B36" s="33"/>
      <c r="C36" s="34"/>
      <c r="D36" s="34"/>
      <c r="E36" s="34"/>
      <c r="F36" s="27"/>
      <c r="G36" s="34" t="s">
        <v>71</v>
      </c>
      <c r="H36" s="34" t="s">
        <v>25</v>
      </c>
      <c r="I36" s="36">
        <v>44166</v>
      </c>
      <c r="J36" s="34" t="s">
        <v>49</v>
      </c>
      <c r="K36" s="67">
        <v>7</v>
      </c>
      <c r="L36" s="53">
        <v>4</v>
      </c>
      <c r="M36" s="64">
        <f>K36*L36*0.02</f>
        <v>0.56</v>
      </c>
      <c r="N36" s="53"/>
      <c r="O36" s="65"/>
      <c r="P36" s="65"/>
      <c r="Q36" s="54">
        <f t="shared" si="0"/>
        <v>0.56</v>
      </c>
      <c r="R36" s="56"/>
      <c r="S36" s="34"/>
    </row>
    <row r="37" s="1" customFormat="1" spans="1:19">
      <c r="A37" s="26">
        <v>32</v>
      </c>
      <c r="B37" s="33"/>
      <c r="C37" s="34"/>
      <c r="D37" s="34"/>
      <c r="E37" s="34"/>
      <c r="F37" s="27"/>
      <c r="G37" s="34"/>
      <c r="H37" s="34"/>
      <c r="I37" s="36"/>
      <c r="J37" s="34" t="s">
        <v>46</v>
      </c>
      <c r="K37" s="67">
        <v>60</v>
      </c>
      <c r="L37" s="53">
        <v>1</v>
      </c>
      <c r="M37" s="54">
        <f>L37*K37*0.04</f>
        <v>2.4</v>
      </c>
      <c r="N37" s="53"/>
      <c r="O37" s="65"/>
      <c r="P37" s="65"/>
      <c r="Q37" s="54">
        <f t="shared" si="0"/>
        <v>2.4</v>
      </c>
      <c r="R37" s="56"/>
      <c r="S37" s="34"/>
    </row>
    <row r="38" s="1" customFormat="1" spans="1:19">
      <c r="A38" s="26">
        <v>33</v>
      </c>
      <c r="B38" s="33"/>
      <c r="C38" s="34"/>
      <c r="D38" s="34"/>
      <c r="E38" s="34"/>
      <c r="F38" s="27"/>
      <c r="G38" s="34" t="s">
        <v>72</v>
      </c>
      <c r="H38" s="34" t="s">
        <v>25</v>
      </c>
      <c r="I38" s="36">
        <v>44195</v>
      </c>
      <c r="J38" s="34" t="s">
        <v>49</v>
      </c>
      <c r="K38" s="67">
        <v>7</v>
      </c>
      <c r="L38" s="53">
        <v>4</v>
      </c>
      <c r="M38" s="64">
        <f>K38*L38*0.02</f>
        <v>0.56</v>
      </c>
      <c r="N38" s="53"/>
      <c r="O38" s="65"/>
      <c r="P38" s="65"/>
      <c r="Q38" s="54">
        <f t="shared" si="0"/>
        <v>0.56</v>
      </c>
      <c r="R38" s="56"/>
      <c r="S38" s="34"/>
    </row>
    <row r="39" s="1" customFormat="1" spans="1:19">
      <c r="A39" s="26">
        <v>34</v>
      </c>
      <c r="B39" s="33"/>
      <c r="C39" s="34"/>
      <c r="D39" s="34"/>
      <c r="E39" s="34"/>
      <c r="F39" s="27"/>
      <c r="G39" s="34"/>
      <c r="H39" s="34"/>
      <c r="I39" s="36"/>
      <c r="J39" s="34" t="s">
        <v>46</v>
      </c>
      <c r="K39" s="67">
        <v>60</v>
      </c>
      <c r="L39" s="53">
        <v>2</v>
      </c>
      <c r="M39" s="54">
        <f>L39*K39*0.04</f>
        <v>4.8</v>
      </c>
      <c r="N39" s="53"/>
      <c r="O39" s="65"/>
      <c r="P39" s="65"/>
      <c r="Q39" s="54">
        <f t="shared" si="0"/>
        <v>4.8</v>
      </c>
      <c r="R39" s="56"/>
      <c r="S39" s="34"/>
    </row>
    <row r="40" s="1" customFormat="1" spans="1:19">
      <c r="A40" s="26">
        <v>35</v>
      </c>
      <c r="B40" s="33"/>
      <c r="C40" s="34"/>
      <c r="D40" s="34"/>
      <c r="E40" s="34"/>
      <c r="F40" s="27"/>
      <c r="G40" s="34" t="s">
        <v>73</v>
      </c>
      <c r="H40" s="34" t="s">
        <v>25</v>
      </c>
      <c r="I40" s="36">
        <v>44195</v>
      </c>
      <c r="J40" s="34" t="s">
        <v>49</v>
      </c>
      <c r="K40" s="67">
        <v>7</v>
      </c>
      <c r="L40" s="53">
        <v>4</v>
      </c>
      <c r="M40" s="64">
        <f>K40*L40*0.02</f>
        <v>0.56</v>
      </c>
      <c r="N40" s="53"/>
      <c r="O40" s="65"/>
      <c r="P40" s="65"/>
      <c r="Q40" s="54">
        <f t="shared" si="0"/>
        <v>0.56</v>
      </c>
      <c r="R40" s="56"/>
      <c r="S40" s="34"/>
    </row>
    <row r="41" s="1" customFormat="1" spans="1:19">
      <c r="A41" s="26">
        <v>36</v>
      </c>
      <c r="B41" s="33"/>
      <c r="C41" s="34"/>
      <c r="D41" s="34"/>
      <c r="E41" s="34"/>
      <c r="F41" s="27"/>
      <c r="G41" s="34"/>
      <c r="H41" s="34"/>
      <c r="I41" s="36"/>
      <c r="J41" s="34" t="s">
        <v>46</v>
      </c>
      <c r="K41" s="67">
        <v>60</v>
      </c>
      <c r="L41" s="53">
        <v>1</v>
      </c>
      <c r="M41" s="54">
        <f>L41*K41*0.04</f>
        <v>2.4</v>
      </c>
      <c r="N41" s="53"/>
      <c r="O41" s="65"/>
      <c r="P41" s="65"/>
      <c r="Q41" s="54">
        <f t="shared" si="0"/>
        <v>2.4</v>
      </c>
      <c r="R41" s="56"/>
      <c r="S41" s="34"/>
    </row>
    <row r="42" s="1" customFormat="1" spans="1:19">
      <c r="A42" s="26">
        <v>37</v>
      </c>
      <c r="B42" s="33"/>
      <c r="C42" s="34"/>
      <c r="D42" s="34"/>
      <c r="E42" s="34"/>
      <c r="F42" s="27"/>
      <c r="G42" s="34" t="s">
        <v>74</v>
      </c>
      <c r="H42" s="34" t="s">
        <v>25</v>
      </c>
      <c r="I42" s="36">
        <v>44195</v>
      </c>
      <c r="J42" s="34" t="s">
        <v>49</v>
      </c>
      <c r="K42" s="67">
        <v>7</v>
      </c>
      <c r="L42" s="53">
        <v>22</v>
      </c>
      <c r="M42" s="64">
        <f>K42*L42*0.02</f>
        <v>3.08</v>
      </c>
      <c r="N42" s="53"/>
      <c r="O42" s="65"/>
      <c r="P42" s="65"/>
      <c r="Q42" s="54">
        <f t="shared" si="0"/>
        <v>3.08</v>
      </c>
      <c r="R42" s="56"/>
      <c r="S42" s="34"/>
    </row>
    <row r="43" s="1" customFormat="1" spans="1:19">
      <c r="A43" s="26">
        <v>38</v>
      </c>
      <c r="B43" s="33"/>
      <c r="C43" s="34"/>
      <c r="D43" s="34"/>
      <c r="E43" s="34"/>
      <c r="F43" s="27"/>
      <c r="G43" s="34"/>
      <c r="H43" s="34"/>
      <c r="I43" s="36"/>
      <c r="J43" s="34" t="s">
        <v>46</v>
      </c>
      <c r="K43" s="67">
        <v>60</v>
      </c>
      <c r="L43" s="53">
        <v>10</v>
      </c>
      <c r="M43" s="54">
        <f>L43*K43*0.04</f>
        <v>24</v>
      </c>
      <c r="N43" s="53"/>
      <c r="O43" s="65"/>
      <c r="P43" s="65"/>
      <c r="Q43" s="54">
        <f t="shared" si="0"/>
        <v>24</v>
      </c>
      <c r="R43" s="56"/>
      <c r="S43" s="34"/>
    </row>
    <row r="44" s="1" customFormat="1" spans="1:19">
      <c r="A44" s="26">
        <v>39</v>
      </c>
      <c r="B44" s="33"/>
      <c r="C44" s="34"/>
      <c r="D44" s="34"/>
      <c r="E44" s="34"/>
      <c r="F44" s="27"/>
      <c r="G44" s="34" t="s">
        <v>75</v>
      </c>
      <c r="H44" s="34" t="s">
        <v>25</v>
      </c>
      <c r="I44" s="36">
        <v>44195</v>
      </c>
      <c r="J44" s="34" t="s">
        <v>49</v>
      </c>
      <c r="K44" s="67">
        <v>7</v>
      </c>
      <c r="L44" s="53">
        <v>5</v>
      </c>
      <c r="M44" s="64">
        <f>K44*L44*0.02</f>
        <v>0.7</v>
      </c>
      <c r="N44" s="53"/>
      <c r="O44" s="65"/>
      <c r="P44" s="65"/>
      <c r="Q44" s="54">
        <f t="shared" si="0"/>
        <v>0.7</v>
      </c>
      <c r="R44" s="56"/>
      <c r="S44" s="34"/>
    </row>
    <row r="45" s="1" customFormat="1" spans="1:19">
      <c r="A45" s="26">
        <v>40</v>
      </c>
      <c r="B45" s="33"/>
      <c r="C45" s="34"/>
      <c r="D45" s="34"/>
      <c r="E45" s="34"/>
      <c r="F45" s="27"/>
      <c r="G45" s="34"/>
      <c r="H45" s="34"/>
      <c r="I45" s="36"/>
      <c r="J45" s="34" t="s">
        <v>46</v>
      </c>
      <c r="K45" s="67">
        <v>60</v>
      </c>
      <c r="L45" s="53">
        <v>2</v>
      </c>
      <c r="M45" s="54">
        <f>L45*K45*0.04</f>
        <v>4.8</v>
      </c>
      <c r="N45" s="53"/>
      <c r="O45" s="65"/>
      <c r="P45" s="65"/>
      <c r="Q45" s="54">
        <f t="shared" si="0"/>
        <v>4.8</v>
      </c>
      <c r="R45" s="56"/>
      <c r="S45" s="34"/>
    </row>
    <row r="46" s="1" customFormat="1" spans="1:19">
      <c r="A46" s="26">
        <v>41</v>
      </c>
      <c r="B46" s="33"/>
      <c r="C46" s="34"/>
      <c r="D46" s="34"/>
      <c r="E46" s="34"/>
      <c r="F46" s="27"/>
      <c r="G46" s="34" t="s">
        <v>76</v>
      </c>
      <c r="H46" s="34" t="s">
        <v>25</v>
      </c>
      <c r="I46" s="36">
        <v>44195</v>
      </c>
      <c r="J46" s="34" t="s">
        <v>49</v>
      </c>
      <c r="K46" s="67">
        <v>7</v>
      </c>
      <c r="L46" s="53">
        <v>4</v>
      </c>
      <c r="M46" s="64">
        <f>K46*L46*0.02</f>
        <v>0.56</v>
      </c>
      <c r="N46" s="53"/>
      <c r="O46" s="65"/>
      <c r="P46" s="65"/>
      <c r="Q46" s="54">
        <f t="shared" si="0"/>
        <v>0.56</v>
      </c>
      <c r="R46" s="56"/>
      <c r="S46" s="34"/>
    </row>
    <row r="47" s="1" customFormat="1" spans="1:19">
      <c r="A47" s="26">
        <v>42</v>
      </c>
      <c r="B47" s="33"/>
      <c r="C47" s="34"/>
      <c r="D47" s="34"/>
      <c r="E47" s="34"/>
      <c r="F47" s="27"/>
      <c r="G47" s="34"/>
      <c r="H47" s="34"/>
      <c r="I47" s="36"/>
      <c r="J47" s="34" t="s">
        <v>46</v>
      </c>
      <c r="K47" s="67">
        <v>60</v>
      </c>
      <c r="L47" s="53">
        <v>1</v>
      </c>
      <c r="M47" s="54">
        <f>L47*K47*0.04</f>
        <v>2.4</v>
      </c>
      <c r="N47" s="53"/>
      <c r="O47" s="65"/>
      <c r="P47" s="65"/>
      <c r="Q47" s="54">
        <f t="shared" si="0"/>
        <v>2.4</v>
      </c>
      <c r="R47" s="56"/>
      <c r="S47" s="34"/>
    </row>
    <row r="48" s="1" customFormat="1" spans="1:19">
      <c r="A48" s="26">
        <v>43</v>
      </c>
      <c r="B48" s="33"/>
      <c r="C48" s="34"/>
      <c r="D48" s="34"/>
      <c r="E48" s="34"/>
      <c r="F48" s="27"/>
      <c r="G48" s="34" t="s">
        <v>77</v>
      </c>
      <c r="H48" s="34" t="s">
        <v>25</v>
      </c>
      <c r="I48" s="36">
        <v>44195</v>
      </c>
      <c r="J48" s="34" t="s">
        <v>49</v>
      </c>
      <c r="K48" s="67">
        <v>7</v>
      </c>
      <c r="L48" s="53">
        <v>8</v>
      </c>
      <c r="M48" s="64">
        <f>K48*L48*0.02</f>
        <v>1.12</v>
      </c>
      <c r="N48" s="53"/>
      <c r="O48" s="65"/>
      <c r="P48" s="65"/>
      <c r="Q48" s="54">
        <f t="shared" si="0"/>
        <v>1.12</v>
      </c>
      <c r="R48" s="56"/>
      <c r="S48" s="34"/>
    </row>
    <row r="49" s="1" customFormat="1" spans="1:19">
      <c r="A49" s="26">
        <v>44</v>
      </c>
      <c r="B49" s="33"/>
      <c r="C49" s="34"/>
      <c r="D49" s="34"/>
      <c r="E49" s="34"/>
      <c r="F49" s="27"/>
      <c r="G49" s="34"/>
      <c r="H49" s="34"/>
      <c r="I49" s="36"/>
      <c r="J49" s="34" t="s">
        <v>46</v>
      </c>
      <c r="K49" s="67">
        <v>120</v>
      </c>
      <c r="L49" s="53">
        <v>6</v>
      </c>
      <c r="M49" s="54">
        <f>L49*K49*0.04</f>
        <v>28.8</v>
      </c>
      <c r="N49" s="53"/>
      <c r="O49" s="65"/>
      <c r="P49" s="65"/>
      <c r="Q49" s="54">
        <f t="shared" si="0"/>
        <v>28.8</v>
      </c>
      <c r="R49" s="56"/>
      <c r="S49" s="34"/>
    </row>
    <row r="50" s="1" customFormat="1" spans="1:19">
      <c r="A50" s="26">
        <v>45</v>
      </c>
      <c r="B50" s="33"/>
      <c r="C50" s="34"/>
      <c r="D50" s="34"/>
      <c r="E50" s="34"/>
      <c r="F50" s="27"/>
      <c r="G50" s="34" t="s">
        <v>78</v>
      </c>
      <c r="H50" s="34" t="s">
        <v>25</v>
      </c>
      <c r="I50" s="36">
        <v>44195</v>
      </c>
      <c r="J50" s="34" t="s">
        <v>49</v>
      </c>
      <c r="K50" s="67">
        <v>7</v>
      </c>
      <c r="L50" s="53">
        <v>4</v>
      </c>
      <c r="M50" s="64">
        <f>K50*L50*0.02</f>
        <v>0.56</v>
      </c>
      <c r="N50" s="53"/>
      <c r="O50" s="65"/>
      <c r="P50" s="65"/>
      <c r="Q50" s="54">
        <f t="shared" si="0"/>
        <v>0.56</v>
      </c>
      <c r="R50" s="56"/>
      <c r="S50" s="34"/>
    </row>
    <row r="51" s="1" customFormat="1" spans="1:19">
      <c r="A51" s="26">
        <v>46</v>
      </c>
      <c r="B51" s="33"/>
      <c r="C51" s="34"/>
      <c r="D51" s="34"/>
      <c r="E51" s="34"/>
      <c r="F51" s="27"/>
      <c r="G51" s="34"/>
      <c r="H51" s="34"/>
      <c r="I51" s="36"/>
      <c r="J51" s="34" t="s">
        <v>46</v>
      </c>
      <c r="K51" s="67">
        <v>120</v>
      </c>
      <c r="L51" s="53">
        <v>6</v>
      </c>
      <c r="M51" s="54">
        <f>L51*K51*0.04</f>
        <v>28.8</v>
      </c>
      <c r="N51" s="53"/>
      <c r="O51" s="65"/>
      <c r="P51" s="65"/>
      <c r="Q51" s="54">
        <f t="shared" si="0"/>
        <v>28.8</v>
      </c>
      <c r="R51" s="56"/>
      <c r="S51" s="34"/>
    </row>
    <row r="52" s="1" customFormat="1" spans="1:19">
      <c r="A52" s="26">
        <v>47</v>
      </c>
      <c r="B52" s="33"/>
      <c r="C52" s="34"/>
      <c r="D52" s="34"/>
      <c r="E52" s="34"/>
      <c r="F52" s="27"/>
      <c r="G52" s="34" t="s">
        <v>79</v>
      </c>
      <c r="H52" s="34" t="s">
        <v>25</v>
      </c>
      <c r="I52" s="36">
        <v>44195</v>
      </c>
      <c r="J52" s="34" t="s">
        <v>49</v>
      </c>
      <c r="K52" s="67">
        <v>7</v>
      </c>
      <c r="L52" s="53">
        <v>6</v>
      </c>
      <c r="M52" s="64">
        <f>K52*L52*0.02</f>
        <v>0.84</v>
      </c>
      <c r="N52" s="53"/>
      <c r="O52" s="65"/>
      <c r="P52" s="65"/>
      <c r="Q52" s="54">
        <f t="shared" si="0"/>
        <v>0.84</v>
      </c>
      <c r="R52" s="56"/>
      <c r="S52" s="34"/>
    </row>
    <row r="53" s="1" customFormat="1" spans="1:19">
      <c r="A53" s="26">
        <v>48</v>
      </c>
      <c r="B53" s="33"/>
      <c r="C53" s="34"/>
      <c r="D53" s="34"/>
      <c r="E53" s="34"/>
      <c r="F53" s="27"/>
      <c r="G53" s="34"/>
      <c r="H53" s="34"/>
      <c r="I53" s="36"/>
      <c r="J53" s="34" t="s">
        <v>46</v>
      </c>
      <c r="K53" s="67">
        <v>120</v>
      </c>
      <c r="L53" s="53">
        <v>6</v>
      </c>
      <c r="M53" s="54">
        <f>L53*K53*0.04</f>
        <v>28.8</v>
      </c>
      <c r="N53" s="53"/>
      <c r="O53" s="65"/>
      <c r="P53" s="65"/>
      <c r="Q53" s="54">
        <f t="shared" si="0"/>
        <v>28.8</v>
      </c>
      <c r="R53" s="56"/>
      <c r="S53" s="34"/>
    </row>
    <row r="54" s="1" customFormat="1" spans="1:19">
      <c r="A54" s="26">
        <v>49</v>
      </c>
      <c r="B54" s="33"/>
      <c r="C54" s="34"/>
      <c r="D54" s="34"/>
      <c r="E54" s="34"/>
      <c r="F54" s="27"/>
      <c r="G54" s="34" t="s">
        <v>80</v>
      </c>
      <c r="H54" s="34" t="s">
        <v>25</v>
      </c>
      <c r="I54" s="36">
        <v>44195</v>
      </c>
      <c r="J54" s="34" t="s">
        <v>49</v>
      </c>
      <c r="K54" s="67">
        <v>7</v>
      </c>
      <c r="L54" s="53">
        <v>4</v>
      </c>
      <c r="M54" s="64">
        <f>K54*L54*0.02</f>
        <v>0.56</v>
      </c>
      <c r="N54" s="53"/>
      <c r="O54" s="65"/>
      <c r="P54" s="65"/>
      <c r="Q54" s="54">
        <f t="shared" si="0"/>
        <v>0.56</v>
      </c>
      <c r="R54" s="56"/>
      <c r="S54" s="34"/>
    </row>
    <row r="55" s="1" customFormat="1" spans="1:19">
      <c r="A55" s="26">
        <v>50</v>
      </c>
      <c r="B55" s="33"/>
      <c r="C55" s="34"/>
      <c r="D55" s="34"/>
      <c r="E55" s="34"/>
      <c r="F55" s="27"/>
      <c r="G55" s="34"/>
      <c r="H55" s="34"/>
      <c r="I55" s="36"/>
      <c r="J55" s="34" t="s">
        <v>46</v>
      </c>
      <c r="K55" s="67">
        <v>120</v>
      </c>
      <c r="L55" s="53">
        <v>7</v>
      </c>
      <c r="M55" s="54">
        <f>L55*K55*0.04</f>
        <v>33.6</v>
      </c>
      <c r="N55" s="53"/>
      <c r="O55" s="65"/>
      <c r="P55" s="65"/>
      <c r="Q55" s="54">
        <f t="shared" si="0"/>
        <v>33.6</v>
      </c>
      <c r="R55" s="56"/>
      <c r="S55" s="34"/>
    </row>
    <row r="56" s="1" customFormat="1" spans="1:19">
      <c r="A56" s="26">
        <v>51</v>
      </c>
      <c r="B56" s="33"/>
      <c r="C56" s="34"/>
      <c r="D56" s="34"/>
      <c r="E56" s="34"/>
      <c r="F56" s="27"/>
      <c r="G56" s="34" t="s">
        <v>81</v>
      </c>
      <c r="H56" s="34" t="s">
        <v>25</v>
      </c>
      <c r="I56" s="36">
        <v>44195</v>
      </c>
      <c r="J56" s="34" t="s">
        <v>49</v>
      </c>
      <c r="K56" s="67">
        <v>7</v>
      </c>
      <c r="L56" s="53">
        <v>4</v>
      </c>
      <c r="M56" s="64">
        <f>K56*L56*0.02</f>
        <v>0.56</v>
      </c>
      <c r="N56" s="53"/>
      <c r="O56" s="65"/>
      <c r="P56" s="65"/>
      <c r="Q56" s="54">
        <f t="shared" si="0"/>
        <v>0.56</v>
      </c>
      <c r="R56" s="56"/>
      <c r="S56" s="34"/>
    </row>
    <row r="57" s="1" customFormat="1" spans="1:19">
      <c r="A57" s="26">
        <v>52</v>
      </c>
      <c r="B57" s="33"/>
      <c r="C57" s="34"/>
      <c r="D57" s="34"/>
      <c r="E57" s="34"/>
      <c r="F57" s="27"/>
      <c r="G57" s="34"/>
      <c r="H57" s="34"/>
      <c r="I57" s="36"/>
      <c r="J57" s="34" t="s">
        <v>46</v>
      </c>
      <c r="K57" s="67">
        <v>120</v>
      </c>
      <c r="L57" s="53">
        <v>4</v>
      </c>
      <c r="M57" s="54">
        <f>L57*K57*0.04</f>
        <v>19.2</v>
      </c>
      <c r="N57" s="53"/>
      <c r="O57" s="65"/>
      <c r="P57" s="65"/>
      <c r="Q57" s="54">
        <f t="shared" si="0"/>
        <v>19.2</v>
      </c>
      <c r="R57" s="56"/>
      <c r="S57" s="34"/>
    </row>
    <row r="58" s="1" customFormat="1" spans="1:19">
      <c r="A58" s="26">
        <v>53</v>
      </c>
      <c r="B58" s="33"/>
      <c r="C58" s="34"/>
      <c r="D58" s="34"/>
      <c r="E58" s="34"/>
      <c r="F58" s="27"/>
      <c r="G58" s="34" t="s">
        <v>82</v>
      </c>
      <c r="H58" s="34" t="s">
        <v>25</v>
      </c>
      <c r="I58" s="36">
        <v>44195</v>
      </c>
      <c r="J58" s="34" t="s">
        <v>49</v>
      </c>
      <c r="K58" s="67">
        <v>7</v>
      </c>
      <c r="L58" s="53">
        <v>4</v>
      </c>
      <c r="M58" s="64">
        <f>K58*L58*0.02</f>
        <v>0.56</v>
      </c>
      <c r="N58" s="53"/>
      <c r="O58" s="65"/>
      <c r="P58" s="65"/>
      <c r="Q58" s="54">
        <f t="shared" si="0"/>
        <v>0.56</v>
      </c>
      <c r="R58" s="56"/>
      <c r="S58" s="34"/>
    </row>
    <row r="59" s="1" customFormat="1" spans="1:19">
      <c r="A59" s="26">
        <v>54</v>
      </c>
      <c r="B59" s="33"/>
      <c r="C59" s="34"/>
      <c r="D59" s="34"/>
      <c r="E59" s="34"/>
      <c r="F59" s="27"/>
      <c r="G59" s="34"/>
      <c r="H59" s="34"/>
      <c r="I59" s="36"/>
      <c r="J59" s="34" t="s">
        <v>46</v>
      </c>
      <c r="K59" s="67">
        <v>120</v>
      </c>
      <c r="L59" s="53">
        <v>2</v>
      </c>
      <c r="M59" s="54">
        <f>L59*K59*0.04</f>
        <v>9.6</v>
      </c>
      <c r="N59" s="53"/>
      <c r="O59" s="65"/>
      <c r="P59" s="65"/>
      <c r="Q59" s="54">
        <f t="shared" si="0"/>
        <v>9.6</v>
      </c>
      <c r="R59" s="56"/>
      <c r="S59" s="34"/>
    </row>
    <row r="60" s="1" customFormat="1" spans="1:19">
      <c r="A60" s="26">
        <v>55</v>
      </c>
      <c r="B60" s="33"/>
      <c r="C60" s="34"/>
      <c r="D60" s="34"/>
      <c r="E60" s="34"/>
      <c r="F60" s="27"/>
      <c r="G60" s="34" t="s">
        <v>83</v>
      </c>
      <c r="H60" s="34" t="s">
        <v>25</v>
      </c>
      <c r="I60" s="36">
        <v>44195</v>
      </c>
      <c r="J60" s="34" t="s">
        <v>49</v>
      </c>
      <c r="K60" s="67">
        <v>7</v>
      </c>
      <c r="L60" s="53">
        <v>2</v>
      </c>
      <c r="M60" s="64">
        <f>K60*L60*0.02</f>
        <v>0.28</v>
      </c>
      <c r="N60" s="53"/>
      <c r="O60" s="65"/>
      <c r="P60" s="65"/>
      <c r="Q60" s="54">
        <f t="shared" si="0"/>
        <v>0.28</v>
      </c>
      <c r="R60" s="56"/>
      <c r="S60" s="34"/>
    </row>
    <row r="61" s="1" customFormat="1" spans="1:19">
      <c r="A61" s="26">
        <v>56</v>
      </c>
      <c r="B61" s="33"/>
      <c r="C61" s="34"/>
      <c r="D61" s="34"/>
      <c r="E61" s="34"/>
      <c r="F61" s="27"/>
      <c r="G61" s="34"/>
      <c r="H61" s="34"/>
      <c r="I61" s="36"/>
      <c r="J61" s="34" t="s">
        <v>46</v>
      </c>
      <c r="K61" s="67">
        <v>60</v>
      </c>
      <c r="L61" s="53">
        <v>1</v>
      </c>
      <c r="M61" s="54">
        <f>L61*K61*0.04</f>
        <v>2.4</v>
      </c>
      <c r="N61" s="53"/>
      <c r="O61" s="65"/>
      <c r="P61" s="65"/>
      <c r="Q61" s="54">
        <f t="shared" si="0"/>
        <v>2.4</v>
      </c>
      <c r="R61" s="56"/>
      <c r="S61" s="34"/>
    </row>
    <row r="62" s="1" customFormat="1" spans="1:19">
      <c r="A62" s="26">
        <v>57</v>
      </c>
      <c r="B62" s="33"/>
      <c r="C62" s="34"/>
      <c r="D62" s="34"/>
      <c r="E62" s="34"/>
      <c r="F62" s="27"/>
      <c r="G62" s="34"/>
      <c r="H62" s="34"/>
      <c r="I62" s="36"/>
      <c r="J62" s="34" t="s">
        <v>46</v>
      </c>
      <c r="K62" s="67">
        <v>120</v>
      </c>
      <c r="L62" s="53">
        <v>3</v>
      </c>
      <c r="M62" s="54">
        <f>L62*K62*0.04</f>
        <v>14.4</v>
      </c>
      <c r="N62" s="53"/>
      <c r="O62" s="65"/>
      <c r="P62" s="65"/>
      <c r="Q62" s="54">
        <f t="shared" si="0"/>
        <v>14.4</v>
      </c>
      <c r="R62" s="56"/>
      <c r="S62" s="34"/>
    </row>
    <row r="63" s="1" customFormat="1" spans="1:19">
      <c r="A63" s="26">
        <v>58</v>
      </c>
      <c r="B63" s="33"/>
      <c r="C63" s="34"/>
      <c r="D63" s="34"/>
      <c r="E63" s="34"/>
      <c r="F63" s="27"/>
      <c r="G63" s="34" t="s">
        <v>84</v>
      </c>
      <c r="H63" s="34" t="s">
        <v>25</v>
      </c>
      <c r="I63" s="36">
        <v>44195</v>
      </c>
      <c r="J63" s="34" t="s">
        <v>49</v>
      </c>
      <c r="K63" s="67">
        <v>7</v>
      </c>
      <c r="L63" s="53">
        <v>2</v>
      </c>
      <c r="M63" s="64">
        <f>K63*L63*0.02</f>
        <v>0.28</v>
      </c>
      <c r="N63" s="53"/>
      <c r="O63" s="65"/>
      <c r="P63" s="65"/>
      <c r="Q63" s="54">
        <f t="shared" si="0"/>
        <v>0.28</v>
      </c>
      <c r="R63" s="56"/>
      <c r="S63" s="34"/>
    </row>
    <row r="64" s="1" customFormat="1" spans="1:19">
      <c r="A64" s="26">
        <v>59</v>
      </c>
      <c r="B64" s="33"/>
      <c r="C64" s="34"/>
      <c r="D64" s="34"/>
      <c r="E64" s="34"/>
      <c r="F64" s="27"/>
      <c r="G64" s="34"/>
      <c r="H64" s="34"/>
      <c r="I64" s="36"/>
      <c r="J64" s="34" t="s">
        <v>46</v>
      </c>
      <c r="K64" s="67">
        <v>120</v>
      </c>
      <c r="L64" s="53">
        <v>3</v>
      </c>
      <c r="M64" s="54">
        <f>L64*K64*0.04</f>
        <v>14.4</v>
      </c>
      <c r="N64" s="53"/>
      <c r="O64" s="65"/>
      <c r="P64" s="65"/>
      <c r="Q64" s="54">
        <f t="shared" si="0"/>
        <v>14.4</v>
      </c>
      <c r="R64" s="56"/>
      <c r="S64" s="34"/>
    </row>
    <row r="65" s="1" customFormat="1" spans="1:19">
      <c r="A65" s="26">
        <v>60</v>
      </c>
      <c r="B65" s="33"/>
      <c r="C65" s="34"/>
      <c r="D65" s="34"/>
      <c r="E65" s="34"/>
      <c r="F65" s="27"/>
      <c r="G65" s="34" t="s">
        <v>85</v>
      </c>
      <c r="H65" s="34" t="s">
        <v>25</v>
      </c>
      <c r="I65" s="36">
        <v>44195</v>
      </c>
      <c r="J65" s="34" t="s">
        <v>49</v>
      </c>
      <c r="K65" s="67">
        <v>7</v>
      </c>
      <c r="L65" s="53">
        <v>3</v>
      </c>
      <c r="M65" s="64">
        <f>K65*L65*0.02</f>
        <v>0.42</v>
      </c>
      <c r="N65" s="53"/>
      <c r="O65" s="65"/>
      <c r="P65" s="65"/>
      <c r="Q65" s="54">
        <f t="shared" si="0"/>
        <v>0.42</v>
      </c>
      <c r="R65" s="56"/>
      <c r="S65" s="34"/>
    </row>
    <row r="66" s="1" customFormat="1" spans="1:19">
      <c r="A66" s="26">
        <v>61</v>
      </c>
      <c r="B66" s="33"/>
      <c r="C66" s="34"/>
      <c r="D66" s="34"/>
      <c r="E66" s="34"/>
      <c r="F66" s="27"/>
      <c r="G66" s="34"/>
      <c r="H66" s="34"/>
      <c r="I66" s="36"/>
      <c r="J66" s="34" t="s">
        <v>46</v>
      </c>
      <c r="K66" s="67">
        <v>120</v>
      </c>
      <c r="L66" s="53">
        <v>2</v>
      </c>
      <c r="M66" s="54">
        <f>L66*K66*0.04</f>
        <v>9.6</v>
      </c>
      <c r="N66" s="53"/>
      <c r="O66" s="65"/>
      <c r="P66" s="65"/>
      <c r="Q66" s="54">
        <f t="shared" si="0"/>
        <v>9.6</v>
      </c>
      <c r="R66" s="56"/>
      <c r="S66" s="34"/>
    </row>
    <row r="67" s="1" customFormat="1" ht="37.5" spans="1:19">
      <c r="A67" s="26">
        <v>62</v>
      </c>
      <c r="B67" s="33"/>
      <c r="C67" s="34"/>
      <c r="D67" s="34"/>
      <c r="E67" s="34"/>
      <c r="F67" s="27"/>
      <c r="G67" s="34" t="s">
        <v>86</v>
      </c>
      <c r="H67" s="34" t="s">
        <v>25</v>
      </c>
      <c r="I67" s="36">
        <v>44195</v>
      </c>
      <c r="J67" s="34" t="s">
        <v>49</v>
      </c>
      <c r="K67" s="67">
        <v>7</v>
      </c>
      <c r="L67" s="53">
        <v>4</v>
      </c>
      <c r="M67" s="64">
        <f>K67*L67*0.02</f>
        <v>0.56</v>
      </c>
      <c r="N67" s="53"/>
      <c r="O67" s="65"/>
      <c r="P67" s="65"/>
      <c r="Q67" s="54">
        <f t="shared" si="0"/>
        <v>0.56</v>
      </c>
      <c r="R67" s="56"/>
      <c r="S67" s="34"/>
    </row>
    <row r="68" s="1" customFormat="1" ht="37.5" spans="1:19">
      <c r="A68" s="26">
        <v>63</v>
      </c>
      <c r="B68" s="33"/>
      <c r="C68" s="34"/>
      <c r="D68" s="34"/>
      <c r="E68" s="34"/>
      <c r="F68" s="27"/>
      <c r="G68" s="34" t="s">
        <v>87</v>
      </c>
      <c r="H68" s="34" t="s">
        <v>25</v>
      </c>
      <c r="I68" s="36">
        <v>44195</v>
      </c>
      <c r="J68" s="34" t="s">
        <v>49</v>
      </c>
      <c r="K68" s="67">
        <v>7</v>
      </c>
      <c r="L68" s="53">
        <v>10</v>
      </c>
      <c r="M68" s="64">
        <f>K68*L68*0.02</f>
        <v>1.4</v>
      </c>
      <c r="N68" s="53"/>
      <c r="O68" s="65"/>
      <c r="P68" s="65"/>
      <c r="Q68" s="54">
        <f t="shared" si="0"/>
        <v>1.4</v>
      </c>
      <c r="R68" s="56"/>
      <c r="S68" s="34"/>
    </row>
    <row r="69" s="1" customFormat="1" ht="37.5" spans="1:19">
      <c r="A69" s="26">
        <v>64</v>
      </c>
      <c r="B69" s="33"/>
      <c r="C69" s="34"/>
      <c r="D69" s="34"/>
      <c r="E69" s="34"/>
      <c r="F69" s="27"/>
      <c r="G69" s="34" t="s">
        <v>88</v>
      </c>
      <c r="H69" s="34" t="s">
        <v>25</v>
      </c>
      <c r="I69" s="36">
        <v>44195</v>
      </c>
      <c r="J69" s="34" t="s">
        <v>49</v>
      </c>
      <c r="K69" s="67">
        <v>7</v>
      </c>
      <c r="L69" s="53">
        <v>7</v>
      </c>
      <c r="M69" s="64">
        <f>K69*L69*0.02</f>
        <v>0.98</v>
      </c>
      <c r="N69" s="53"/>
      <c r="O69" s="65"/>
      <c r="P69" s="65"/>
      <c r="Q69" s="54">
        <f t="shared" si="0"/>
        <v>0.98</v>
      </c>
      <c r="R69" s="56"/>
      <c r="S69" s="34"/>
    </row>
    <row r="70" s="1" customFormat="1" spans="1:19">
      <c r="A70" s="26">
        <v>65</v>
      </c>
      <c r="B70" s="33"/>
      <c r="C70" s="34"/>
      <c r="D70" s="34"/>
      <c r="E70" s="34"/>
      <c r="F70" s="27"/>
      <c r="G70" s="34" t="s">
        <v>89</v>
      </c>
      <c r="H70" s="34" t="s">
        <v>25</v>
      </c>
      <c r="I70" s="36">
        <v>44195</v>
      </c>
      <c r="J70" s="34" t="s">
        <v>49</v>
      </c>
      <c r="K70" s="67">
        <v>7</v>
      </c>
      <c r="L70" s="53">
        <v>4</v>
      </c>
      <c r="M70" s="64">
        <f>K70*L70*0.02</f>
        <v>0.56</v>
      </c>
      <c r="N70" s="53"/>
      <c r="O70" s="65"/>
      <c r="P70" s="65"/>
      <c r="Q70" s="54">
        <f t="shared" si="0"/>
        <v>0.56</v>
      </c>
      <c r="R70" s="56"/>
      <c r="S70" s="34"/>
    </row>
    <row r="71" s="1" customFormat="1" spans="1:19">
      <c r="A71" s="26">
        <v>66</v>
      </c>
      <c r="B71" s="33"/>
      <c r="C71" s="34"/>
      <c r="D71" s="34"/>
      <c r="E71" s="34"/>
      <c r="F71" s="27"/>
      <c r="G71" s="34"/>
      <c r="H71" s="34"/>
      <c r="I71" s="36"/>
      <c r="J71" s="34" t="s">
        <v>46</v>
      </c>
      <c r="K71" s="67">
        <v>60</v>
      </c>
      <c r="L71" s="53">
        <v>1</v>
      </c>
      <c r="M71" s="54">
        <f>L71*K71*0.04</f>
        <v>2.4</v>
      </c>
      <c r="N71" s="53"/>
      <c r="O71" s="65"/>
      <c r="P71" s="65"/>
      <c r="Q71" s="54">
        <f t="shared" si="0"/>
        <v>2.4</v>
      </c>
      <c r="R71" s="56"/>
      <c r="S71" s="34"/>
    </row>
    <row r="72" s="1" customFormat="1" spans="1:19">
      <c r="A72" s="26">
        <v>67</v>
      </c>
      <c r="B72" s="33"/>
      <c r="C72" s="34"/>
      <c r="D72" s="34"/>
      <c r="E72" s="34"/>
      <c r="F72" s="27"/>
      <c r="G72" s="34"/>
      <c r="H72" s="34"/>
      <c r="I72" s="36"/>
      <c r="J72" s="34" t="s">
        <v>46</v>
      </c>
      <c r="K72" s="67">
        <v>120</v>
      </c>
      <c r="L72" s="53">
        <v>1</v>
      </c>
      <c r="M72" s="54">
        <f>L72*K72*0.04</f>
        <v>4.8</v>
      </c>
      <c r="N72" s="53"/>
      <c r="O72" s="65"/>
      <c r="P72" s="65"/>
      <c r="Q72" s="54">
        <f t="shared" si="0"/>
        <v>4.8</v>
      </c>
      <c r="R72" s="56"/>
      <c r="S72" s="34"/>
    </row>
    <row r="73" spans="1:19">
      <c r="A73" s="26">
        <v>68</v>
      </c>
      <c r="B73" s="33"/>
      <c r="C73" s="34"/>
      <c r="D73" s="34"/>
      <c r="E73" s="34"/>
      <c r="F73" s="27"/>
      <c r="G73" s="34" t="s">
        <v>90</v>
      </c>
      <c r="H73" s="34" t="s">
        <v>25</v>
      </c>
      <c r="I73" s="36">
        <v>44195</v>
      </c>
      <c r="J73" s="34" t="s">
        <v>49</v>
      </c>
      <c r="K73" s="67">
        <v>7</v>
      </c>
      <c r="L73" s="53">
        <v>5</v>
      </c>
      <c r="M73" s="64">
        <f>K73*L73*0.02</f>
        <v>0.7</v>
      </c>
      <c r="N73" s="53"/>
      <c r="O73" s="65"/>
      <c r="P73" s="65"/>
      <c r="Q73" s="54">
        <f t="shared" si="0"/>
        <v>0.7</v>
      </c>
      <c r="R73" s="56"/>
      <c r="S73" s="34"/>
    </row>
    <row r="74" spans="1:19">
      <c r="A74" s="26">
        <v>69</v>
      </c>
      <c r="B74" s="33"/>
      <c r="C74" s="34"/>
      <c r="D74" s="34"/>
      <c r="E74" s="34"/>
      <c r="F74" s="27"/>
      <c r="G74" s="34"/>
      <c r="H74" s="34"/>
      <c r="I74" s="36"/>
      <c r="J74" s="34" t="s">
        <v>46</v>
      </c>
      <c r="K74" s="67">
        <v>60</v>
      </c>
      <c r="L74" s="53">
        <v>2</v>
      </c>
      <c r="M74" s="54">
        <f>L74*K74*0.04</f>
        <v>4.8</v>
      </c>
      <c r="N74" s="53"/>
      <c r="O74" s="65"/>
      <c r="P74" s="65"/>
      <c r="Q74" s="54">
        <f t="shared" si="0"/>
        <v>4.8</v>
      </c>
      <c r="R74" s="56"/>
      <c r="S74" s="34"/>
    </row>
    <row r="75" spans="1:19">
      <c r="A75" s="26">
        <v>70</v>
      </c>
      <c r="B75" s="33"/>
      <c r="C75" s="34"/>
      <c r="D75" s="34"/>
      <c r="E75" s="34"/>
      <c r="F75" s="27"/>
      <c r="G75" s="34" t="s">
        <v>91</v>
      </c>
      <c r="H75" s="34" t="s">
        <v>25</v>
      </c>
      <c r="I75" s="36">
        <v>44195</v>
      </c>
      <c r="J75" s="34" t="s">
        <v>49</v>
      </c>
      <c r="K75" s="67">
        <v>7</v>
      </c>
      <c r="L75" s="53">
        <v>3</v>
      </c>
      <c r="M75" s="64">
        <f>K75*L75*0.02</f>
        <v>0.42</v>
      </c>
      <c r="N75" s="53"/>
      <c r="O75" s="65"/>
      <c r="P75" s="65"/>
      <c r="Q75" s="54">
        <f t="shared" si="0"/>
        <v>0.42</v>
      </c>
      <c r="R75" s="56"/>
      <c r="S75" s="34"/>
    </row>
    <row r="76" spans="1:19">
      <c r="A76" s="26">
        <v>71</v>
      </c>
      <c r="B76" s="33"/>
      <c r="C76" s="34"/>
      <c r="D76" s="34"/>
      <c r="E76" s="34"/>
      <c r="F76" s="27"/>
      <c r="G76" s="34"/>
      <c r="H76" s="34"/>
      <c r="I76" s="36"/>
      <c r="J76" s="34" t="s">
        <v>46</v>
      </c>
      <c r="K76" s="67">
        <v>60</v>
      </c>
      <c r="L76" s="53">
        <v>1</v>
      </c>
      <c r="M76" s="54">
        <f>L76*K76*0.04</f>
        <v>2.4</v>
      </c>
      <c r="N76" s="53"/>
      <c r="O76" s="65"/>
      <c r="P76" s="65"/>
      <c r="Q76" s="54">
        <f t="shared" si="0"/>
        <v>2.4</v>
      </c>
      <c r="R76" s="56"/>
      <c r="S76" s="34"/>
    </row>
    <row r="77" spans="1:19">
      <c r="A77" s="26">
        <v>72</v>
      </c>
      <c r="B77" s="33"/>
      <c r="C77" s="34"/>
      <c r="D77" s="34"/>
      <c r="E77" s="34"/>
      <c r="F77" s="27"/>
      <c r="G77" s="34" t="s">
        <v>92</v>
      </c>
      <c r="H77" s="34" t="s">
        <v>25</v>
      </c>
      <c r="I77" s="36">
        <v>44195</v>
      </c>
      <c r="J77" s="34" t="s">
        <v>49</v>
      </c>
      <c r="K77" s="67">
        <v>7</v>
      </c>
      <c r="L77" s="53">
        <v>4</v>
      </c>
      <c r="M77" s="64">
        <f>K77*L77*0.02</f>
        <v>0.56</v>
      </c>
      <c r="N77" s="53"/>
      <c r="O77" s="65"/>
      <c r="P77" s="65"/>
      <c r="Q77" s="54">
        <f t="shared" si="0"/>
        <v>0.56</v>
      </c>
      <c r="R77" s="56"/>
      <c r="S77" s="34"/>
    </row>
    <row r="78" spans="1:19">
      <c r="A78" s="26">
        <v>73</v>
      </c>
      <c r="B78" s="33"/>
      <c r="C78" s="34"/>
      <c r="D78" s="34"/>
      <c r="E78" s="34"/>
      <c r="F78" s="27"/>
      <c r="G78" s="34"/>
      <c r="H78" s="34"/>
      <c r="I78" s="36"/>
      <c r="J78" s="34" t="s">
        <v>46</v>
      </c>
      <c r="K78" s="67">
        <v>120</v>
      </c>
      <c r="L78" s="53">
        <v>1</v>
      </c>
      <c r="M78" s="54">
        <f>L78*K78*0.04</f>
        <v>4.8</v>
      </c>
      <c r="N78" s="53"/>
      <c r="O78" s="65"/>
      <c r="P78" s="65"/>
      <c r="Q78" s="54">
        <f t="shared" si="0"/>
        <v>4.8</v>
      </c>
      <c r="R78" s="56"/>
      <c r="S78" s="34"/>
    </row>
  </sheetData>
  <mergeCells count="130">
    <mergeCell ref="A2:S2"/>
    <mergeCell ref="A3:S3"/>
    <mergeCell ref="J4:M4"/>
    <mergeCell ref="N4:P4"/>
    <mergeCell ref="A4:A5"/>
    <mergeCell ref="B4:B5"/>
    <mergeCell ref="B6:B10"/>
    <mergeCell ref="B11:B78"/>
    <mergeCell ref="C4:C5"/>
    <mergeCell ref="C7:C9"/>
    <mergeCell ref="C11:C13"/>
    <mergeCell ref="C14:C15"/>
    <mergeCell ref="C17:C78"/>
    <mergeCell ref="D4:D5"/>
    <mergeCell ref="D11:D13"/>
    <mergeCell ref="D14:D15"/>
    <mergeCell ref="D17:D78"/>
    <mergeCell ref="E4:E5"/>
    <mergeCell ref="E12:E13"/>
    <mergeCell ref="E14:E15"/>
    <mergeCell ref="E17:E78"/>
    <mergeCell ref="F4:F5"/>
    <mergeCell ref="F12:F13"/>
    <mergeCell ref="F14:F15"/>
    <mergeCell ref="F17:F78"/>
    <mergeCell ref="G4:G5"/>
    <mergeCell ref="G12:G13"/>
    <mergeCell ref="G14:G15"/>
    <mergeCell ref="G17:G18"/>
    <mergeCell ref="G19:G20"/>
    <mergeCell ref="G21:G22"/>
    <mergeCell ref="G23:G24"/>
    <mergeCell ref="G25:G26"/>
    <mergeCell ref="G27:G28"/>
    <mergeCell ref="G29:G30"/>
    <mergeCell ref="G31:G32"/>
    <mergeCell ref="G33:G34"/>
    <mergeCell ref="G36:G37"/>
    <mergeCell ref="G38:G39"/>
    <mergeCell ref="G40:G41"/>
    <mergeCell ref="G42:G43"/>
    <mergeCell ref="G44:G45"/>
    <mergeCell ref="G46:G47"/>
    <mergeCell ref="G48:G49"/>
    <mergeCell ref="G50:G51"/>
    <mergeCell ref="G52:G53"/>
    <mergeCell ref="G54:G55"/>
    <mergeCell ref="G56:G57"/>
    <mergeCell ref="G58:G59"/>
    <mergeCell ref="G60:G62"/>
    <mergeCell ref="G63:G64"/>
    <mergeCell ref="G65:G66"/>
    <mergeCell ref="G70:G72"/>
    <mergeCell ref="G73:G74"/>
    <mergeCell ref="G75:G76"/>
    <mergeCell ref="G77:G78"/>
    <mergeCell ref="H4:H5"/>
    <mergeCell ref="H12:H13"/>
    <mergeCell ref="H14:H15"/>
    <mergeCell ref="H17:H18"/>
    <mergeCell ref="H19:H20"/>
    <mergeCell ref="H21:H22"/>
    <mergeCell ref="H23:H24"/>
    <mergeCell ref="H25:H26"/>
    <mergeCell ref="H27:H28"/>
    <mergeCell ref="H29:H30"/>
    <mergeCell ref="H31:H32"/>
    <mergeCell ref="H33:H34"/>
    <mergeCell ref="H36:H37"/>
    <mergeCell ref="H38:H39"/>
    <mergeCell ref="H40:H41"/>
    <mergeCell ref="H42:H43"/>
    <mergeCell ref="H44:H45"/>
    <mergeCell ref="H46:H47"/>
    <mergeCell ref="H48:H49"/>
    <mergeCell ref="H50:H51"/>
    <mergeCell ref="H52:H53"/>
    <mergeCell ref="H54:H55"/>
    <mergeCell ref="H56:H57"/>
    <mergeCell ref="H58:H59"/>
    <mergeCell ref="H60:H62"/>
    <mergeCell ref="H63:H64"/>
    <mergeCell ref="H65:H66"/>
    <mergeCell ref="H70:H72"/>
    <mergeCell ref="H73:H74"/>
    <mergeCell ref="H75:H76"/>
    <mergeCell ref="H77:H78"/>
    <mergeCell ref="I4:I5"/>
    <mergeCell ref="I12:I13"/>
    <mergeCell ref="I14:I15"/>
    <mergeCell ref="I17:I18"/>
    <mergeCell ref="I19:I20"/>
    <mergeCell ref="I21:I22"/>
    <mergeCell ref="I23:I24"/>
    <mergeCell ref="I25:I26"/>
    <mergeCell ref="I27:I28"/>
    <mergeCell ref="I29:I30"/>
    <mergeCell ref="I31:I32"/>
    <mergeCell ref="I33:I34"/>
    <mergeCell ref="I36:I37"/>
    <mergeCell ref="I38:I39"/>
    <mergeCell ref="I40:I41"/>
    <mergeCell ref="I42:I43"/>
    <mergeCell ref="I44:I45"/>
    <mergeCell ref="I46:I47"/>
    <mergeCell ref="I48:I49"/>
    <mergeCell ref="I50:I51"/>
    <mergeCell ref="I52:I53"/>
    <mergeCell ref="I54:I55"/>
    <mergeCell ref="I56:I57"/>
    <mergeCell ref="I58:I59"/>
    <mergeCell ref="I60:I62"/>
    <mergeCell ref="I63:I64"/>
    <mergeCell ref="I65:I66"/>
    <mergeCell ref="I70:I72"/>
    <mergeCell ref="I73:I74"/>
    <mergeCell ref="I75:I76"/>
    <mergeCell ref="I77:I78"/>
    <mergeCell ref="N17:N78"/>
    <mergeCell ref="O17:O78"/>
    <mergeCell ref="P17:P78"/>
    <mergeCell ref="Q4:Q5"/>
    <mergeCell ref="R4:R5"/>
    <mergeCell ref="R11:R13"/>
    <mergeCell ref="R14:R15"/>
    <mergeCell ref="R17:R78"/>
    <mergeCell ref="S4:S5"/>
    <mergeCell ref="S12:S13"/>
    <mergeCell ref="S14:S15"/>
    <mergeCell ref="S17:S78"/>
  </mergeCells>
  <dataValidations count="2">
    <dataValidation type="list" allowBlank="1" showInputMessage="1" showErrorMessage="1" sqref="H1">
      <formula1>"公用,专用"</formula1>
    </dataValidation>
    <dataValidation type="list" allowBlank="1" showInputMessage="1" showErrorMessage="1" sqref="J1">
      <formula1>"交流桩,直流桩,交直流一体桩"</formula1>
    </dataValidation>
  </dataValidations>
  <pageMargins left="0.7" right="0.7"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江西省2020年度充电基础设施补贴项目表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 W</dc:creator>
  <cp:lastModifiedBy>最爱宋小姐</cp:lastModifiedBy>
  <dcterms:created xsi:type="dcterms:W3CDTF">2022-05-26T05:55:00Z</dcterms:created>
  <dcterms:modified xsi:type="dcterms:W3CDTF">2022-05-31T03:52:22Z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